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daniel/new/banks/forPaper_revisions/data/"/>
    </mc:Choice>
  </mc:AlternateContent>
  <xr:revisionPtr revIDLastSave="0" documentId="13_ncr:1_{5FB80681-BA21-944C-B068-2CB055EB42E7}" xr6:coauthVersionLast="47" xr6:coauthVersionMax="47" xr10:uidLastSave="{00000000-0000-0000-0000-000000000000}"/>
  <bookViews>
    <workbookView xWindow="26000" yWindow="6900" windowWidth="23380" windowHeight="16600" activeTab="9" xr2:uid="{09C1E0B4-80E8-9F45-BEF7-420FCC6BC50E}"/>
  </bookViews>
  <sheets>
    <sheet name="main-FTOC2002" sheetId="4" r:id="rId1"/>
    <sheet name="total-2001" sheetId="8" r:id="rId2"/>
    <sheet name="use-2001" sheetId="6" r:id="rId3"/>
    <sheet name="main-FTOC2005" sheetId="1" r:id="rId4"/>
    <sheet name="total-2005" sheetId="9" r:id="rId5"/>
    <sheet name="seg corrected" sheetId="2" r:id="rId6"/>
    <sheet name="use-2005" sheetId="3" r:id="rId7"/>
    <sheet name="main-FTOC2010" sheetId="5" r:id="rId8"/>
    <sheet name="total-2008" sheetId="10" r:id="rId9"/>
    <sheet name="use-2008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4" l="1"/>
  <c r="K2" i="4"/>
  <c r="B2" i="9"/>
  <c r="C2" i="9"/>
  <c r="D2" i="9"/>
  <c r="E2" i="9"/>
  <c r="F2" i="9"/>
  <c r="G2" i="9"/>
  <c r="H2" i="9"/>
  <c r="I2" i="9"/>
  <c r="J2" i="9"/>
  <c r="K2" i="9"/>
  <c r="L2" i="9"/>
  <c r="M2" i="9"/>
  <c r="B3" i="9"/>
  <c r="C3" i="9"/>
  <c r="D3" i="9"/>
  <c r="E3" i="9"/>
  <c r="F3" i="9"/>
  <c r="G3" i="9"/>
  <c r="H3" i="9"/>
  <c r="I3" i="9"/>
  <c r="J3" i="9"/>
  <c r="K3" i="9"/>
  <c r="L3" i="9"/>
  <c r="M3" i="9"/>
  <c r="B4" i="9"/>
  <c r="C4" i="9"/>
  <c r="D4" i="9"/>
  <c r="E4" i="9"/>
  <c r="F4" i="9"/>
  <c r="G4" i="9"/>
  <c r="H4" i="9"/>
  <c r="I4" i="9"/>
  <c r="J4" i="9"/>
  <c r="K4" i="9"/>
  <c r="L4" i="9"/>
  <c r="M4" i="9"/>
  <c r="B5" i="9"/>
  <c r="C5" i="9"/>
  <c r="D5" i="9"/>
  <c r="E5" i="9"/>
  <c r="F5" i="9"/>
  <c r="G5" i="9"/>
  <c r="H5" i="9"/>
  <c r="I5" i="9"/>
  <c r="J5" i="9"/>
  <c r="K5" i="9"/>
  <c r="L5" i="9"/>
  <c r="M5" i="9"/>
  <c r="B6" i="9"/>
  <c r="C6" i="9"/>
  <c r="D6" i="9"/>
  <c r="E6" i="9"/>
  <c r="F6" i="9"/>
  <c r="G6" i="9"/>
  <c r="H6" i="9"/>
  <c r="I6" i="9"/>
  <c r="J6" i="9"/>
  <c r="K6" i="9"/>
  <c r="L6" i="9"/>
  <c r="M6" i="9"/>
  <c r="B7" i="9"/>
  <c r="C7" i="9"/>
  <c r="D7" i="9"/>
  <c r="E7" i="9"/>
  <c r="F7" i="9"/>
  <c r="G7" i="9"/>
  <c r="H7" i="9"/>
  <c r="I7" i="9"/>
  <c r="J7" i="9"/>
  <c r="K7" i="9"/>
  <c r="L7" i="9"/>
  <c r="M7" i="9"/>
  <c r="B8" i="9"/>
  <c r="C8" i="9"/>
  <c r="D8" i="9"/>
  <c r="E8" i="9"/>
  <c r="F8" i="9"/>
  <c r="G8" i="9"/>
  <c r="H8" i="9"/>
  <c r="I8" i="9"/>
  <c r="J8" i="9"/>
  <c r="K8" i="9"/>
  <c r="L8" i="9"/>
  <c r="M8" i="9"/>
  <c r="B9" i="9"/>
  <c r="C9" i="9"/>
  <c r="D9" i="9"/>
  <c r="E9" i="9"/>
  <c r="F9" i="9"/>
  <c r="G9" i="9"/>
  <c r="H9" i="9"/>
  <c r="I9" i="9"/>
  <c r="J9" i="9"/>
  <c r="K9" i="9"/>
  <c r="L9" i="9"/>
  <c r="M9" i="9"/>
  <c r="B10" i="9"/>
  <c r="C10" i="9"/>
  <c r="D10" i="9"/>
  <c r="E10" i="9"/>
  <c r="F10" i="9"/>
  <c r="G10" i="9"/>
  <c r="H10" i="9"/>
  <c r="I10" i="9"/>
  <c r="J10" i="9"/>
  <c r="K10" i="9"/>
  <c r="L10" i="9"/>
  <c r="M10" i="9"/>
  <c r="B11" i="9"/>
  <c r="C11" i="9"/>
  <c r="D11" i="9"/>
  <c r="E11" i="9"/>
  <c r="F11" i="9"/>
  <c r="G11" i="9"/>
  <c r="H11" i="9"/>
  <c r="I11" i="9"/>
  <c r="J11" i="9"/>
  <c r="K11" i="9"/>
  <c r="L11" i="9"/>
  <c r="M11" i="9"/>
  <c r="B12" i="9"/>
  <c r="C12" i="9"/>
  <c r="D12" i="9"/>
  <c r="E12" i="9"/>
  <c r="F12" i="9"/>
  <c r="G12" i="9"/>
  <c r="H12" i="9"/>
  <c r="I12" i="9"/>
  <c r="J12" i="9"/>
  <c r="K12" i="9"/>
  <c r="L12" i="9"/>
  <c r="M12" i="9"/>
  <c r="B13" i="9"/>
  <c r="C13" i="9"/>
  <c r="D13" i="9"/>
  <c r="E13" i="9"/>
  <c r="F13" i="9"/>
  <c r="G13" i="9"/>
  <c r="H13" i="9"/>
  <c r="I13" i="9"/>
  <c r="J13" i="9"/>
  <c r="K13" i="9"/>
  <c r="L13" i="9"/>
  <c r="M13" i="9"/>
  <c r="B2" i="8"/>
  <c r="C2" i="8"/>
  <c r="D2" i="8"/>
  <c r="E2" i="8"/>
  <c r="F2" i="8"/>
  <c r="G2" i="8"/>
  <c r="H2" i="8"/>
  <c r="I2" i="8"/>
  <c r="J2" i="8"/>
  <c r="K2" i="8"/>
  <c r="L2" i="8"/>
  <c r="M2" i="8"/>
  <c r="B3" i="8"/>
  <c r="C3" i="8"/>
  <c r="D3" i="8"/>
  <c r="E3" i="8"/>
  <c r="F3" i="8"/>
  <c r="G3" i="8"/>
  <c r="H3" i="8"/>
  <c r="I3" i="8"/>
  <c r="J3" i="8"/>
  <c r="K3" i="8"/>
  <c r="L3" i="8"/>
  <c r="M3" i="8"/>
  <c r="B4" i="8"/>
  <c r="C4" i="8"/>
  <c r="D4" i="8"/>
  <c r="E4" i="8"/>
  <c r="F4" i="8"/>
  <c r="G4" i="8"/>
  <c r="H4" i="8"/>
  <c r="I4" i="8"/>
  <c r="J4" i="8"/>
  <c r="K4" i="8"/>
  <c r="L4" i="8"/>
  <c r="M4" i="8"/>
  <c r="B5" i="8"/>
  <c r="C5" i="8"/>
  <c r="D5" i="8"/>
  <c r="E5" i="8"/>
  <c r="F5" i="8"/>
  <c r="G5" i="8"/>
  <c r="H5" i="8"/>
  <c r="I5" i="8"/>
  <c r="J5" i="8"/>
  <c r="K5" i="8"/>
  <c r="L5" i="8"/>
  <c r="M5" i="8"/>
  <c r="B6" i="8"/>
  <c r="C6" i="8"/>
  <c r="D6" i="8"/>
  <c r="E6" i="8"/>
  <c r="F6" i="8"/>
  <c r="G6" i="8"/>
  <c r="H6" i="8"/>
  <c r="I6" i="8"/>
  <c r="J6" i="8"/>
  <c r="K6" i="8"/>
  <c r="L6" i="8"/>
  <c r="M6" i="8"/>
  <c r="B7" i="8"/>
  <c r="C7" i="8"/>
  <c r="D7" i="8"/>
  <c r="E7" i="8"/>
  <c r="F7" i="8"/>
  <c r="G7" i="8"/>
  <c r="H7" i="8"/>
  <c r="I7" i="8"/>
  <c r="J7" i="8"/>
  <c r="K7" i="8"/>
  <c r="L7" i="8"/>
  <c r="M7" i="8"/>
  <c r="B8" i="8"/>
  <c r="C8" i="8"/>
  <c r="D8" i="8"/>
  <c r="E8" i="8"/>
  <c r="F8" i="8"/>
  <c r="G8" i="8"/>
  <c r="H8" i="8"/>
  <c r="I8" i="8"/>
  <c r="J8" i="8"/>
  <c r="K8" i="8"/>
  <c r="L8" i="8"/>
  <c r="M8" i="8"/>
  <c r="B9" i="8"/>
  <c r="C9" i="8"/>
  <c r="D9" i="8"/>
  <c r="E9" i="8"/>
  <c r="F9" i="8"/>
  <c r="G9" i="8"/>
  <c r="H9" i="8"/>
  <c r="I9" i="8"/>
  <c r="J9" i="8"/>
  <c r="K9" i="8"/>
  <c r="L9" i="8"/>
  <c r="M9" i="8"/>
  <c r="B10" i="8"/>
  <c r="C10" i="8"/>
  <c r="D10" i="8"/>
  <c r="E10" i="8"/>
  <c r="F10" i="8"/>
  <c r="G10" i="8"/>
  <c r="H10" i="8"/>
  <c r="I10" i="8"/>
  <c r="J10" i="8"/>
  <c r="K10" i="8"/>
  <c r="L10" i="8"/>
  <c r="M10" i="8"/>
  <c r="B11" i="8"/>
  <c r="C11" i="8"/>
  <c r="D11" i="8"/>
  <c r="E11" i="8"/>
  <c r="F11" i="8"/>
  <c r="G11" i="8"/>
  <c r="H11" i="8"/>
  <c r="I11" i="8"/>
  <c r="J11" i="8"/>
  <c r="K11" i="8"/>
  <c r="L11" i="8"/>
  <c r="M11" i="8"/>
  <c r="B12" i="8"/>
  <c r="C12" i="8"/>
  <c r="D12" i="8"/>
  <c r="E12" i="8"/>
  <c r="F12" i="8"/>
  <c r="G12" i="8"/>
  <c r="H12" i="8"/>
  <c r="I12" i="8"/>
  <c r="J12" i="8"/>
  <c r="K12" i="8"/>
  <c r="L12" i="8"/>
  <c r="M12" i="8"/>
  <c r="B13" i="8"/>
  <c r="C13" i="8"/>
  <c r="D13" i="8"/>
  <c r="E13" i="8"/>
  <c r="F13" i="8"/>
  <c r="G13" i="8"/>
  <c r="H13" i="8"/>
  <c r="I13" i="8"/>
  <c r="J13" i="8"/>
  <c r="K13" i="8"/>
  <c r="L13" i="8"/>
  <c r="M13" i="8"/>
  <c r="G11" i="7" l="1"/>
  <c r="G9" i="7"/>
  <c r="G8" i="7"/>
  <c r="G7" i="7"/>
  <c r="G6" i="7"/>
  <c r="G5" i="7"/>
  <c r="G4" i="7"/>
  <c r="G3" i="7"/>
  <c r="A12" i="7"/>
  <c r="A11" i="7"/>
  <c r="A10" i="7"/>
  <c r="A9" i="7"/>
  <c r="A8" i="7"/>
  <c r="A7" i="7"/>
  <c r="A6" i="7"/>
  <c r="A5" i="7"/>
  <c r="A4" i="7"/>
  <c r="H12" i="3"/>
  <c r="H11" i="3"/>
  <c r="H10" i="3"/>
  <c r="H9" i="3"/>
  <c r="H8" i="3"/>
  <c r="H7" i="3"/>
  <c r="H6" i="3"/>
  <c r="H5" i="3"/>
  <c r="H4" i="3"/>
  <c r="H3" i="3"/>
  <c r="A3" i="3"/>
  <c r="A4" i="3"/>
  <c r="A5" i="3"/>
  <c r="A6" i="3"/>
  <c r="A7" i="3"/>
  <c r="A8" i="3"/>
  <c r="A9" i="3"/>
  <c r="A10" i="3"/>
  <c r="A11" i="3"/>
  <c r="H12" i="6"/>
  <c r="H11" i="6"/>
  <c r="H10" i="6"/>
  <c r="H9" i="6"/>
  <c r="H8" i="6"/>
  <c r="H7" i="6"/>
  <c r="H6" i="6"/>
  <c r="H5" i="6"/>
  <c r="H4" i="6"/>
  <c r="H3" i="6"/>
  <c r="H53" i="4"/>
  <c r="H52" i="4"/>
  <c r="H51" i="4"/>
  <c r="H50" i="4"/>
  <c r="H49" i="4"/>
  <c r="H48" i="4"/>
  <c r="H47" i="4"/>
  <c r="H46" i="4"/>
  <c r="H45" i="4"/>
  <c r="H44" i="4"/>
  <c r="H43" i="4"/>
  <c r="H42" i="4"/>
  <c r="H2" i="6" s="1"/>
  <c r="K40" i="4"/>
  <c r="K52" i="4" s="1"/>
  <c r="K11" i="6" s="1"/>
  <c r="H40" i="4"/>
  <c r="M39" i="4"/>
  <c r="L39" i="4"/>
  <c r="K39" i="4"/>
  <c r="J39" i="4"/>
  <c r="I39" i="4"/>
  <c r="H39" i="4"/>
  <c r="G39" i="4"/>
  <c r="F39" i="4"/>
  <c r="E39" i="4"/>
  <c r="D39" i="4"/>
  <c r="C39" i="4"/>
  <c r="M38" i="4"/>
  <c r="L38" i="4"/>
  <c r="K38" i="4"/>
  <c r="J38" i="4"/>
  <c r="I38" i="4"/>
  <c r="H38" i="4"/>
  <c r="G38" i="4"/>
  <c r="F38" i="4"/>
  <c r="E38" i="4"/>
  <c r="D38" i="4"/>
  <c r="D40" i="4" s="1"/>
  <c r="D53" i="4" s="1"/>
  <c r="D12" i="6" s="1"/>
  <c r="C38" i="4"/>
  <c r="M37" i="4"/>
  <c r="L37" i="4"/>
  <c r="K37" i="4"/>
  <c r="K51" i="4" s="1"/>
  <c r="K10" i="6" s="1"/>
  <c r="J37" i="4"/>
  <c r="I37" i="4"/>
  <c r="H37" i="4"/>
  <c r="G37" i="4"/>
  <c r="F37" i="4"/>
  <c r="F40" i="4" s="1"/>
  <c r="F51" i="4" s="1"/>
  <c r="F10" i="6" s="1"/>
  <c r="E37" i="4"/>
  <c r="D37" i="4"/>
  <c r="C37" i="4"/>
  <c r="M36" i="4"/>
  <c r="L36" i="4"/>
  <c r="K36" i="4"/>
  <c r="J36" i="4"/>
  <c r="I36" i="4"/>
  <c r="H36" i="4"/>
  <c r="G36" i="4"/>
  <c r="F36" i="4"/>
  <c r="E36" i="4"/>
  <c r="D36" i="4"/>
  <c r="C36" i="4"/>
  <c r="M35" i="4"/>
  <c r="L35" i="4"/>
  <c r="K35" i="4"/>
  <c r="K49" i="4" s="1"/>
  <c r="K8" i="6" s="1"/>
  <c r="J35" i="4"/>
  <c r="I35" i="4"/>
  <c r="H35" i="4"/>
  <c r="G35" i="4"/>
  <c r="F35" i="4"/>
  <c r="E35" i="4"/>
  <c r="D35" i="4"/>
  <c r="C35" i="4"/>
  <c r="M34" i="4"/>
  <c r="L34" i="4"/>
  <c r="K34" i="4"/>
  <c r="K48" i="4" s="1"/>
  <c r="K7" i="6" s="1"/>
  <c r="J34" i="4"/>
  <c r="I34" i="4"/>
  <c r="H34" i="4"/>
  <c r="G34" i="4"/>
  <c r="F34" i="4"/>
  <c r="E34" i="4"/>
  <c r="D34" i="4"/>
  <c r="C34" i="4"/>
  <c r="M33" i="4"/>
  <c r="L33" i="4"/>
  <c r="K33" i="4"/>
  <c r="K47" i="4" s="1"/>
  <c r="K6" i="6" s="1"/>
  <c r="J33" i="4"/>
  <c r="I33" i="4"/>
  <c r="H33" i="4"/>
  <c r="G33" i="4"/>
  <c r="F33" i="4"/>
  <c r="E33" i="4"/>
  <c r="D33" i="4"/>
  <c r="C33" i="4"/>
  <c r="M32" i="4"/>
  <c r="L32" i="4"/>
  <c r="K32" i="4"/>
  <c r="J32" i="4"/>
  <c r="I32" i="4"/>
  <c r="H32" i="4"/>
  <c r="G32" i="4"/>
  <c r="F32" i="4"/>
  <c r="E32" i="4"/>
  <c r="D32" i="4"/>
  <c r="C32" i="4"/>
  <c r="M31" i="4"/>
  <c r="L31" i="4"/>
  <c r="K31" i="4"/>
  <c r="J31" i="4"/>
  <c r="I31" i="4"/>
  <c r="H31" i="4"/>
  <c r="G31" i="4"/>
  <c r="F31" i="4"/>
  <c r="E31" i="4"/>
  <c r="D31" i="4"/>
  <c r="C31" i="4"/>
  <c r="M30" i="4"/>
  <c r="L30" i="4"/>
  <c r="K30" i="4"/>
  <c r="J30" i="4"/>
  <c r="I30" i="4"/>
  <c r="H30" i="4"/>
  <c r="G30" i="4"/>
  <c r="F30" i="4"/>
  <c r="E30" i="4"/>
  <c r="D30" i="4"/>
  <c r="C30" i="4"/>
  <c r="M29" i="4"/>
  <c r="L29" i="4"/>
  <c r="K29" i="4"/>
  <c r="J29" i="4"/>
  <c r="I29" i="4"/>
  <c r="H29" i="4"/>
  <c r="G29" i="4"/>
  <c r="F29" i="4"/>
  <c r="E29" i="4"/>
  <c r="D29" i="4"/>
  <c r="C29" i="4"/>
  <c r="B39" i="4"/>
  <c r="B38" i="4"/>
  <c r="B37" i="4"/>
  <c r="B36" i="4"/>
  <c r="B35" i="4"/>
  <c r="B34" i="4"/>
  <c r="B33" i="4"/>
  <c r="B32" i="4"/>
  <c r="B31" i="4"/>
  <c r="B30" i="4"/>
  <c r="B29" i="4"/>
  <c r="G13" i="5"/>
  <c r="G12" i="5"/>
  <c r="G11" i="5"/>
  <c r="G10" i="7" s="1"/>
  <c r="G10" i="5"/>
  <c r="G9" i="5"/>
  <c r="G8" i="5"/>
  <c r="G7" i="5"/>
  <c r="G6" i="5"/>
  <c r="G5" i="5"/>
  <c r="G4" i="5"/>
  <c r="G3" i="5"/>
  <c r="M26" i="5"/>
  <c r="M12" i="5" s="1"/>
  <c r="M11" i="7" s="1"/>
  <c r="K26" i="5"/>
  <c r="K9" i="5" s="1"/>
  <c r="K8" i="7" s="1"/>
  <c r="J26" i="5"/>
  <c r="J13" i="5" s="1"/>
  <c r="J12" i="7" s="1"/>
  <c r="I26" i="5"/>
  <c r="I9" i="5" s="1"/>
  <c r="I8" i="7" s="1"/>
  <c r="H26" i="5"/>
  <c r="G26" i="5"/>
  <c r="E26" i="5"/>
  <c r="E9" i="5" s="1"/>
  <c r="E8" i="7" s="1"/>
  <c r="D26" i="5"/>
  <c r="D9" i="5" s="1"/>
  <c r="D8" i="7" s="1"/>
  <c r="C26" i="5"/>
  <c r="C9" i="5" s="1"/>
  <c r="C8" i="7" s="1"/>
  <c r="B26" i="5"/>
  <c r="B7" i="5" s="1"/>
  <c r="B6" i="7" s="1"/>
  <c r="K5" i="5" l="1"/>
  <c r="K5" i="7" s="1"/>
  <c r="K13" i="5"/>
  <c r="K12" i="7" s="1"/>
  <c r="K10" i="5"/>
  <c r="K9" i="7" s="1"/>
  <c r="K11" i="5"/>
  <c r="K10" i="7" s="1"/>
  <c r="K3" i="5"/>
  <c r="K3" i="7" s="1"/>
  <c r="K4" i="5"/>
  <c r="K4" i="7" s="1"/>
  <c r="K12" i="5"/>
  <c r="K11" i="7" s="1"/>
  <c r="K6" i="5"/>
  <c r="K7" i="5"/>
  <c r="K6" i="7" s="1"/>
  <c r="K8" i="5"/>
  <c r="K7" i="7" s="1"/>
  <c r="J7" i="5"/>
  <c r="J6" i="7" s="1"/>
  <c r="J11" i="5"/>
  <c r="J10" i="7" s="1"/>
  <c r="J3" i="5"/>
  <c r="J3" i="7" s="1"/>
  <c r="J12" i="5"/>
  <c r="J11" i="7" s="1"/>
  <c r="J10" i="5"/>
  <c r="J9" i="7" s="1"/>
  <c r="J4" i="5"/>
  <c r="J4" i="7" s="1"/>
  <c r="J8" i="5"/>
  <c r="J7" i="7" s="1"/>
  <c r="J6" i="5"/>
  <c r="J5" i="5"/>
  <c r="J5" i="7" s="1"/>
  <c r="J9" i="5"/>
  <c r="J8" i="7" s="1"/>
  <c r="I7" i="5"/>
  <c r="I6" i="7" s="1"/>
  <c r="I4" i="5"/>
  <c r="I4" i="7" s="1"/>
  <c r="I12" i="5"/>
  <c r="I11" i="7" s="1"/>
  <c r="I10" i="5"/>
  <c r="I9" i="7" s="1"/>
  <c r="I13" i="5"/>
  <c r="I12" i="7" s="1"/>
  <c r="I8" i="5"/>
  <c r="I7" i="7" s="1"/>
  <c r="I3" i="5"/>
  <c r="I3" i="7" s="1"/>
  <c r="I11" i="5"/>
  <c r="I10" i="7" s="1"/>
  <c r="I5" i="5"/>
  <c r="I5" i="7" s="1"/>
  <c r="I6" i="5"/>
  <c r="M10" i="5"/>
  <c r="M9" i="7" s="1"/>
  <c r="M7" i="5"/>
  <c r="M6" i="7" s="1"/>
  <c r="M6" i="5"/>
  <c r="M8" i="5"/>
  <c r="M7" i="7" s="1"/>
  <c r="M3" i="5"/>
  <c r="M3" i="7" s="1"/>
  <c r="M13" i="5"/>
  <c r="M12" i="7" s="1"/>
  <c r="M5" i="5"/>
  <c r="M5" i="7" s="1"/>
  <c r="M11" i="5"/>
  <c r="M10" i="7" s="1"/>
  <c r="M9" i="5"/>
  <c r="M8" i="7" s="1"/>
  <c r="M4" i="5"/>
  <c r="M4" i="7" s="1"/>
  <c r="E7" i="5"/>
  <c r="E6" i="7" s="1"/>
  <c r="E6" i="5"/>
  <c r="E12" i="5"/>
  <c r="E11" i="7" s="1"/>
  <c r="E3" i="5"/>
  <c r="E3" i="7" s="1"/>
  <c r="E11" i="5"/>
  <c r="E10" i="7" s="1"/>
  <c r="E8" i="5"/>
  <c r="E7" i="7" s="1"/>
  <c r="E5" i="5"/>
  <c r="E5" i="7" s="1"/>
  <c r="E13" i="5"/>
  <c r="E12" i="7" s="1"/>
  <c r="E10" i="5"/>
  <c r="E9" i="7" s="1"/>
  <c r="E4" i="5"/>
  <c r="E4" i="7" s="1"/>
  <c r="D13" i="5"/>
  <c r="D12" i="7" s="1"/>
  <c r="D3" i="5"/>
  <c r="D3" i="7" s="1"/>
  <c r="D6" i="5"/>
  <c r="D5" i="5"/>
  <c r="D5" i="7" s="1"/>
  <c r="D4" i="5"/>
  <c r="D4" i="7" s="1"/>
  <c r="D12" i="5"/>
  <c r="D11" i="7" s="1"/>
  <c r="D8" i="5"/>
  <c r="D7" i="7" s="1"/>
  <c r="D11" i="5"/>
  <c r="D10" i="7" s="1"/>
  <c r="D7" i="5"/>
  <c r="D6" i="7" s="1"/>
  <c r="D10" i="5"/>
  <c r="D9" i="7" s="1"/>
  <c r="C10" i="5"/>
  <c r="C9" i="7" s="1"/>
  <c r="C13" i="5"/>
  <c r="C12" i="7" s="1"/>
  <c r="C6" i="5"/>
  <c r="C8" i="5"/>
  <c r="C7" i="7" s="1"/>
  <c r="C7" i="5"/>
  <c r="C6" i="7" s="1"/>
  <c r="C12" i="5"/>
  <c r="C11" i="7" s="1"/>
  <c r="C4" i="5"/>
  <c r="C4" i="7" s="1"/>
  <c r="C3" i="5"/>
  <c r="C3" i="7" s="1"/>
  <c r="C11" i="5"/>
  <c r="C10" i="7" s="1"/>
  <c r="C5" i="5"/>
  <c r="C5" i="7" s="1"/>
  <c r="B10" i="5"/>
  <c r="B9" i="7" s="1"/>
  <c r="B9" i="5"/>
  <c r="B8" i="7" s="1"/>
  <c r="B8" i="5"/>
  <c r="B7" i="7" s="1"/>
  <c r="B11" i="5"/>
  <c r="B10" i="7" s="1"/>
  <c r="B4" i="5"/>
  <c r="B4" i="7" s="1"/>
  <c r="B12" i="5"/>
  <c r="B11" i="7" s="1"/>
  <c r="B3" i="5"/>
  <c r="B3" i="7" s="1"/>
  <c r="B5" i="5"/>
  <c r="B13" i="5"/>
  <c r="B12" i="7" s="1"/>
  <c r="B6" i="5"/>
  <c r="K53" i="4"/>
  <c r="K12" i="6" s="1"/>
  <c r="K45" i="4"/>
  <c r="K5" i="6" s="1"/>
  <c r="K42" i="4"/>
  <c r="K2" i="6" s="1"/>
  <c r="K50" i="4"/>
  <c r="K9" i="6" s="1"/>
  <c r="K46" i="4"/>
  <c r="K43" i="4"/>
  <c r="K3" i="6" s="1"/>
  <c r="K44" i="4"/>
  <c r="K4" i="6" s="1"/>
  <c r="J40" i="4"/>
  <c r="J51" i="4" s="1"/>
  <c r="J10" i="6" s="1"/>
  <c r="J46" i="4"/>
  <c r="J52" i="4"/>
  <c r="J11" i="6" s="1"/>
  <c r="J47" i="4"/>
  <c r="J6" i="6" s="1"/>
  <c r="J44" i="4"/>
  <c r="J4" i="6" s="1"/>
  <c r="J42" i="4"/>
  <c r="J2" i="6" s="1"/>
  <c r="J50" i="4"/>
  <c r="J9" i="6" s="1"/>
  <c r="J49" i="4"/>
  <c r="J8" i="6" s="1"/>
  <c r="J45" i="4"/>
  <c r="J5" i="6" s="1"/>
  <c r="J53" i="4"/>
  <c r="J12" i="6" s="1"/>
  <c r="J48" i="4"/>
  <c r="J7" i="6" s="1"/>
  <c r="J43" i="4"/>
  <c r="J3" i="6" s="1"/>
  <c r="L40" i="4"/>
  <c r="L48" i="4" s="1"/>
  <c r="L7" i="6" s="1"/>
  <c r="M40" i="4"/>
  <c r="M52" i="4" s="1"/>
  <c r="M11" i="6" s="1"/>
  <c r="M49" i="4"/>
  <c r="M8" i="6" s="1"/>
  <c r="M46" i="4"/>
  <c r="M43" i="4"/>
  <c r="M3" i="6" s="1"/>
  <c r="M51" i="4"/>
  <c r="M10" i="6" s="1"/>
  <c r="M48" i="4"/>
  <c r="M7" i="6" s="1"/>
  <c r="M53" i="4"/>
  <c r="M12" i="6" s="1"/>
  <c r="M42" i="4"/>
  <c r="M2" i="6" s="1"/>
  <c r="M47" i="4"/>
  <c r="M6" i="6" s="1"/>
  <c r="M44" i="4"/>
  <c r="M4" i="6" s="1"/>
  <c r="I40" i="4"/>
  <c r="G40" i="4"/>
  <c r="F52" i="4"/>
  <c r="F11" i="6" s="1"/>
  <c r="F42" i="4"/>
  <c r="F2" i="6" s="1"/>
  <c r="F46" i="4"/>
  <c r="F53" i="4"/>
  <c r="F12" i="6" s="1"/>
  <c r="F44" i="4"/>
  <c r="F4" i="6" s="1"/>
  <c r="F47" i="4"/>
  <c r="F6" i="6" s="1"/>
  <c r="F49" i="4"/>
  <c r="F8" i="6" s="1"/>
  <c r="F50" i="4"/>
  <c r="F9" i="6" s="1"/>
  <c r="F43" i="4"/>
  <c r="F3" i="6" s="1"/>
  <c r="F45" i="4"/>
  <c r="F5" i="6" s="1"/>
  <c r="F48" i="4"/>
  <c r="F7" i="6" s="1"/>
  <c r="E40" i="4"/>
  <c r="D45" i="4"/>
  <c r="D5" i="6" s="1"/>
  <c r="D42" i="4"/>
  <c r="D2" i="6" s="1"/>
  <c r="D46" i="4"/>
  <c r="D50" i="4"/>
  <c r="D9" i="6" s="1"/>
  <c r="D43" i="4"/>
  <c r="D3" i="6" s="1"/>
  <c r="D47" i="4"/>
  <c r="D6" i="6" s="1"/>
  <c r="D51" i="4"/>
  <c r="D10" i="6" s="1"/>
  <c r="D44" i="4"/>
  <c r="D4" i="6" s="1"/>
  <c r="D48" i="4"/>
  <c r="D7" i="6" s="1"/>
  <c r="D52" i="4"/>
  <c r="D11" i="6" s="1"/>
  <c r="D49" i="4"/>
  <c r="D8" i="6" s="1"/>
  <c r="C40" i="4"/>
  <c r="C49" i="4" s="1"/>
  <c r="C8" i="6" s="1"/>
  <c r="B40" i="4"/>
  <c r="B49" i="4" s="1"/>
  <c r="B8" i="6" s="1"/>
  <c r="H8" i="5"/>
  <c r="H7" i="7" s="1"/>
  <c r="H9" i="5"/>
  <c r="H8" i="7" s="1"/>
  <c r="H10" i="5"/>
  <c r="H9" i="7" s="1"/>
  <c r="H3" i="5"/>
  <c r="H3" i="7" s="1"/>
  <c r="H11" i="5"/>
  <c r="H10" i="7" s="1"/>
  <c r="H4" i="5"/>
  <c r="H4" i="7" s="1"/>
  <c r="H12" i="5"/>
  <c r="H11" i="7" s="1"/>
  <c r="H13" i="5"/>
  <c r="H12" i="7" s="1"/>
  <c r="H6" i="5"/>
  <c r="H5" i="5"/>
  <c r="H5" i="7" s="1"/>
  <c r="H7" i="5"/>
  <c r="H6" i="7" s="1"/>
  <c r="A12" i="3"/>
  <c r="M38" i="2"/>
  <c r="L38" i="2"/>
  <c r="K38" i="2"/>
  <c r="J38" i="2"/>
  <c r="I38" i="2"/>
  <c r="H38" i="2"/>
  <c r="G38" i="2"/>
  <c r="F38" i="2"/>
  <c r="E38" i="2"/>
  <c r="D38" i="2"/>
  <c r="C38" i="2"/>
  <c r="B38" i="2"/>
  <c r="M37" i="2"/>
  <c r="L37" i="2"/>
  <c r="K37" i="2"/>
  <c r="J37" i="2"/>
  <c r="I37" i="2"/>
  <c r="H37" i="2"/>
  <c r="G37" i="2"/>
  <c r="F37" i="2"/>
  <c r="E37" i="2"/>
  <c r="D37" i="2"/>
  <c r="C37" i="2"/>
  <c r="B37" i="2"/>
  <c r="M36" i="2"/>
  <c r="L36" i="2"/>
  <c r="K36" i="2"/>
  <c r="J36" i="2"/>
  <c r="I36" i="2"/>
  <c r="H36" i="2"/>
  <c r="G36" i="2"/>
  <c r="F36" i="2"/>
  <c r="E36" i="2"/>
  <c r="D36" i="2"/>
  <c r="C36" i="2"/>
  <c r="B36" i="2"/>
  <c r="M35" i="2"/>
  <c r="L35" i="2"/>
  <c r="K35" i="2"/>
  <c r="J35" i="2"/>
  <c r="I35" i="2"/>
  <c r="H35" i="2"/>
  <c r="G35" i="2"/>
  <c r="F35" i="2"/>
  <c r="E35" i="2"/>
  <c r="D35" i="2"/>
  <c r="C35" i="2"/>
  <c r="B35" i="2"/>
  <c r="M34" i="2"/>
  <c r="L34" i="2"/>
  <c r="K34" i="2"/>
  <c r="J34" i="2"/>
  <c r="I34" i="2"/>
  <c r="H34" i="2"/>
  <c r="G34" i="2"/>
  <c r="F34" i="2"/>
  <c r="E34" i="2"/>
  <c r="D34" i="2"/>
  <c r="C34" i="2"/>
  <c r="B34" i="2"/>
  <c r="M33" i="2"/>
  <c r="L33" i="2"/>
  <c r="K33" i="2"/>
  <c r="J33" i="2"/>
  <c r="I33" i="2"/>
  <c r="H33" i="2"/>
  <c r="G33" i="2"/>
  <c r="F33" i="2"/>
  <c r="E33" i="2"/>
  <c r="D33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J31" i="2"/>
  <c r="I31" i="2"/>
  <c r="H31" i="2"/>
  <c r="G31" i="2"/>
  <c r="F31" i="2"/>
  <c r="E31" i="2"/>
  <c r="D31" i="2"/>
  <c r="C31" i="2"/>
  <c r="B31" i="2"/>
  <c r="M30" i="2"/>
  <c r="L30" i="2"/>
  <c r="K30" i="2"/>
  <c r="J30" i="2"/>
  <c r="I30" i="2"/>
  <c r="H30" i="2"/>
  <c r="G30" i="2"/>
  <c r="F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M28" i="2"/>
  <c r="L28" i="2"/>
  <c r="K28" i="2"/>
  <c r="J28" i="2"/>
  <c r="I28" i="2"/>
  <c r="H28" i="2"/>
  <c r="G28" i="2"/>
  <c r="F28" i="2"/>
  <c r="E28" i="2"/>
  <c r="D28" i="2"/>
  <c r="C28" i="2"/>
  <c r="B28" i="2"/>
  <c r="L47" i="4" l="1"/>
  <c r="L6" i="6" s="1"/>
  <c r="L53" i="4"/>
  <c r="L12" i="6" s="1"/>
  <c r="L49" i="4"/>
  <c r="L8" i="6" s="1"/>
  <c r="L43" i="4"/>
  <c r="L3" i="6" s="1"/>
  <c r="L42" i="4"/>
  <c r="L2" i="6" s="1"/>
  <c r="L46" i="4"/>
  <c r="L52" i="4"/>
  <c r="L11" i="6" s="1"/>
  <c r="L45" i="4"/>
  <c r="L5" i="6" s="1"/>
  <c r="L50" i="4"/>
  <c r="L9" i="6" s="1"/>
  <c r="L44" i="4"/>
  <c r="L4" i="6" s="1"/>
  <c r="L51" i="4"/>
  <c r="L10" i="6" s="1"/>
  <c r="M50" i="4"/>
  <c r="M9" i="6" s="1"/>
  <c r="M45" i="4"/>
  <c r="M5" i="6" s="1"/>
  <c r="I52" i="4"/>
  <c r="I11" i="6" s="1"/>
  <c r="I48" i="4"/>
  <c r="I7" i="6" s="1"/>
  <c r="I44" i="4"/>
  <c r="I4" i="6" s="1"/>
  <c r="I53" i="4"/>
  <c r="I12" i="6" s="1"/>
  <c r="I49" i="4"/>
  <c r="I8" i="6" s="1"/>
  <c r="I50" i="4"/>
  <c r="I9" i="6" s="1"/>
  <c r="I46" i="4"/>
  <c r="I42" i="4"/>
  <c r="I2" i="6" s="1"/>
  <c r="I51" i="4"/>
  <c r="I10" i="6" s="1"/>
  <c r="I47" i="4"/>
  <c r="I6" i="6" s="1"/>
  <c r="I43" i="4"/>
  <c r="I3" i="6" s="1"/>
  <c r="I45" i="4"/>
  <c r="I5" i="6" s="1"/>
  <c r="G52" i="4"/>
  <c r="G11" i="6" s="1"/>
  <c r="G44" i="4"/>
  <c r="G4" i="6" s="1"/>
  <c r="G53" i="4"/>
  <c r="G12" i="6" s="1"/>
  <c r="G46" i="4"/>
  <c r="G47" i="4"/>
  <c r="G6" i="6" s="1"/>
  <c r="G48" i="4"/>
  <c r="G7" i="6" s="1"/>
  <c r="G49" i="4"/>
  <c r="G8" i="6" s="1"/>
  <c r="G50" i="4"/>
  <c r="G9" i="6" s="1"/>
  <c r="G42" i="4"/>
  <c r="G2" i="6" s="1"/>
  <c r="G51" i="4"/>
  <c r="G10" i="6" s="1"/>
  <c r="G43" i="4"/>
  <c r="G3" i="6" s="1"/>
  <c r="G45" i="4"/>
  <c r="G5" i="6" s="1"/>
  <c r="E48" i="4"/>
  <c r="E7" i="6" s="1"/>
  <c r="E47" i="4"/>
  <c r="E6" i="6" s="1"/>
  <c r="E46" i="4"/>
  <c r="E53" i="4"/>
  <c r="E12" i="6" s="1"/>
  <c r="E52" i="4"/>
  <c r="E11" i="6" s="1"/>
  <c r="E44" i="4"/>
  <c r="E4" i="6" s="1"/>
  <c r="E51" i="4"/>
  <c r="E10" i="6" s="1"/>
  <c r="E43" i="4"/>
  <c r="E3" i="6" s="1"/>
  <c r="E50" i="4"/>
  <c r="E9" i="6" s="1"/>
  <c r="E42" i="4"/>
  <c r="E2" i="6" s="1"/>
  <c r="E49" i="4"/>
  <c r="E8" i="6" s="1"/>
  <c r="E45" i="4"/>
  <c r="E5" i="6" s="1"/>
  <c r="C48" i="4"/>
  <c r="C7" i="6" s="1"/>
  <c r="C53" i="4"/>
  <c r="C12" i="6" s="1"/>
  <c r="C43" i="4"/>
  <c r="C3" i="6" s="1"/>
  <c r="C51" i="4"/>
  <c r="C10" i="6" s="1"/>
  <c r="C52" i="4"/>
  <c r="C11" i="6" s="1"/>
  <c r="C46" i="4"/>
  <c r="C44" i="4"/>
  <c r="C4" i="6" s="1"/>
  <c r="C42" i="4"/>
  <c r="C2" i="6" s="1"/>
  <c r="C50" i="4"/>
  <c r="C9" i="6" s="1"/>
  <c r="C47" i="4"/>
  <c r="C6" i="6" s="1"/>
  <c r="C45" i="4"/>
  <c r="C5" i="6" s="1"/>
  <c r="B43" i="4"/>
  <c r="B3" i="6" s="1"/>
  <c r="B48" i="4"/>
  <c r="B7" i="6" s="1"/>
  <c r="B50" i="4"/>
  <c r="B9" i="6" s="1"/>
  <c r="B46" i="4"/>
  <c r="B52" i="4"/>
  <c r="B11" i="6" s="1"/>
  <c r="B47" i="4"/>
  <c r="B6" i="6" s="1"/>
  <c r="B45" i="4"/>
  <c r="B5" i="6" s="1"/>
  <c r="B42" i="4"/>
  <c r="B2" i="6" s="1"/>
  <c r="B53" i="4"/>
  <c r="B12" i="6" s="1"/>
  <c r="B44" i="4"/>
  <c r="B4" i="6" s="1"/>
  <c r="B51" i="4"/>
  <c r="B10" i="6" s="1"/>
  <c r="F40" i="2"/>
  <c r="F42" i="2" s="1"/>
  <c r="F2" i="3" s="1"/>
  <c r="F43" i="2"/>
  <c r="F3" i="3" s="1"/>
  <c r="G43" i="2"/>
  <c r="G3" i="3" s="1"/>
  <c r="G40" i="2"/>
  <c r="G42" i="2" s="1"/>
  <c r="G2" i="3" s="1"/>
  <c r="L40" i="2"/>
  <c r="L42" i="2" s="1"/>
  <c r="L2" i="3" s="1"/>
  <c r="K40" i="2"/>
  <c r="K49" i="2" s="1"/>
  <c r="K8" i="3" s="1"/>
  <c r="H40" i="2"/>
  <c r="J40" i="2"/>
  <c r="J42" i="2" s="1"/>
  <c r="J2" i="3" s="1"/>
  <c r="I40" i="2"/>
  <c r="F46" i="2"/>
  <c r="F49" i="2"/>
  <c r="F8" i="3" s="1"/>
  <c r="B40" i="2"/>
  <c r="B42" i="2" s="1"/>
  <c r="B2" i="3" s="1"/>
  <c r="C40" i="2"/>
  <c r="D40" i="2"/>
  <c r="M40" i="2"/>
  <c r="M42" i="2" s="1"/>
  <c r="M2" i="3" s="1"/>
  <c r="E40" i="2"/>
  <c r="E45" i="2" s="1"/>
  <c r="E5" i="3" s="1"/>
  <c r="F51" i="2" l="1"/>
  <c r="F10" i="3" s="1"/>
  <c r="F53" i="2"/>
  <c r="F12" i="3" s="1"/>
  <c r="F45" i="2"/>
  <c r="F5" i="3" s="1"/>
  <c r="F47" i="2"/>
  <c r="F6" i="3" s="1"/>
  <c r="F48" i="2"/>
  <c r="F7" i="3" s="1"/>
  <c r="F52" i="2"/>
  <c r="F11" i="3" s="1"/>
  <c r="F50" i="2"/>
  <c r="F9" i="3" s="1"/>
  <c r="E44" i="2"/>
  <c r="E4" i="3" s="1"/>
  <c r="G45" i="2"/>
  <c r="G5" i="3" s="1"/>
  <c r="G47" i="2"/>
  <c r="G6" i="3" s="1"/>
  <c r="K46" i="2"/>
  <c r="K50" i="2"/>
  <c r="K9" i="3" s="1"/>
  <c r="K42" i="2"/>
  <c r="K2" i="3" s="1"/>
  <c r="K47" i="2"/>
  <c r="K6" i="3" s="1"/>
  <c r="K45" i="2"/>
  <c r="K5" i="3" s="1"/>
  <c r="E42" i="2"/>
  <c r="E2" i="3" s="1"/>
  <c r="D45" i="2"/>
  <c r="D5" i="3" s="1"/>
  <c r="D42" i="2"/>
  <c r="D2" i="3" s="1"/>
  <c r="K43" i="2"/>
  <c r="K3" i="3" s="1"/>
  <c r="F44" i="2"/>
  <c r="F4" i="3" s="1"/>
  <c r="H53" i="2"/>
  <c r="H42" i="2"/>
  <c r="H2" i="3" s="1"/>
  <c r="C51" i="2"/>
  <c r="C10" i="3" s="1"/>
  <c r="C42" i="2"/>
  <c r="C2" i="3" s="1"/>
  <c r="I50" i="2"/>
  <c r="I9" i="3" s="1"/>
  <c r="I42" i="2"/>
  <c r="I2" i="3" s="1"/>
  <c r="K48" i="2"/>
  <c r="K7" i="3" s="1"/>
  <c r="E43" i="2"/>
  <c r="E3" i="3" s="1"/>
  <c r="E53" i="2"/>
  <c r="E12" i="3" s="1"/>
  <c r="E47" i="2"/>
  <c r="E6" i="3" s="1"/>
  <c r="E50" i="2"/>
  <c r="E9" i="3" s="1"/>
  <c r="E51" i="2"/>
  <c r="E10" i="3" s="1"/>
  <c r="G44" i="2"/>
  <c r="G4" i="3" s="1"/>
  <c r="G48" i="2"/>
  <c r="G7" i="3" s="1"/>
  <c r="G50" i="2"/>
  <c r="G9" i="3" s="1"/>
  <c r="E48" i="2"/>
  <c r="E7" i="3" s="1"/>
  <c r="G53" i="2"/>
  <c r="G12" i="3" s="1"/>
  <c r="E52" i="2"/>
  <c r="E11" i="3" s="1"/>
  <c r="E49" i="2"/>
  <c r="E8" i="3" s="1"/>
  <c r="G51" i="2"/>
  <c r="G10" i="3" s="1"/>
  <c r="G52" i="2"/>
  <c r="G11" i="3" s="1"/>
  <c r="E46" i="2"/>
  <c r="K52" i="2"/>
  <c r="K11" i="3" s="1"/>
  <c r="G49" i="2"/>
  <c r="G8" i="3" s="1"/>
  <c r="G46" i="2"/>
  <c r="L51" i="2"/>
  <c r="L46" i="2"/>
  <c r="L49" i="2"/>
  <c r="L48" i="2"/>
  <c r="L47" i="2"/>
  <c r="L44" i="2"/>
  <c r="L43" i="2"/>
  <c r="L53" i="2"/>
  <c r="L45" i="2"/>
  <c r="L52" i="2"/>
  <c r="L50" i="2"/>
  <c r="K51" i="2"/>
  <c r="K10" i="3" s="1"/>
  <c r="K53" i="2"/>
  <c r="K12" i="3" s="1"/>
  <c r="K44" i="2"/>
  <c r="K4" i="3" s="1"/>
  <c r="H50" i="2"/>
  <c r="H51" i="2"/>
  <c r="H45" i="2"/>
  <c r="H44" i="2"/>
  <c r="H48" i="2"/>
  <c r="H47" i="2"/>
  <c r="H46" i="2"/>
  <c r="H49" i="2"/>
  <c r="H52" i="2"/>
  <c r="H43" i="2"/>
  <c r="J44" i="2"/>
  <c r="J4" i="3" s="1"/>
  <c r="J53" i="2"/>
  <c r="J12" i="3" s="1"/>
  <c r="J47" i="2"/>
  <c r="J6" i="3" s="1"/>
  <c r="J50" i="2"/>
  <c r="J9" i="3" s="1"/>
  <c r="J48" i="2"/>
  <c r="J7" i="3" s="1"/>
  <c r="J43" i="2"/>
  <c r="J3" i="3" s="1"/>
  <c r="J49" i="2"/>
  <c r="J8" i="3" s="1"/>
  <c r="J45" i="2"/>
  <c r="J5" i="3" s="1"/>
  <c r="J51" i="2"/>
  <c r="J10" i="3" s="1"/>
  <c r="J46" i="2"/>
  <c r="J52" i="2"/>
  <c r="J11" i="3" s="1"/>
  <c r="I51" i="2"/>
  <c r="I10" i="3" s="1"/>
  <c r="I43" i="2"/>
  <c r="I3" i="3" s="1"/>
  <c r="I47" i="2"/>
  <c r="I6" i="3" s="1"/>
  <c r="I52" i="2"/>
  <c r="I11" i="3" s="1"/>
  <c r="I49" i="2"/>
  <c r="I8" i="3" s="1"/>
  <c r="I44" i="2"/>
  <c r="I4" i="3" s="1"/>
  <c r="I53" i="2"/>
  <c r="I12" i="3" s="1"/>
  <c r="I45" i="2"/>
  <c r="I5" i="3" s="1"/>
  <c r="I46" i="2"/>
  <c r="I48" i="2"/>
  <c r="I7" i="3" s="1"/>
  <c r="B53" i="2"/>
  <c r="B12" i="3" s="1"/>
  <c r="B52" i="2"/>
  <c r="B11" i="3" s="1"/>
  <c r="B51" i="2"/>
  <c r="B10" i="3" s="1"/>
  <c r="B49" i="2"/>
  <c r="B8" i="3" s="1"/>
  <c r="B48" i="2"/>
  <c r="B7" i="3" s="1"/>
  <c r="B47" i="2"/>
  <c r="B6" i="3" s="1"/>
  <c r="B46" i="2"/>
  <c r="B44" i="2"/>
  <c r="B4" i="3" s="1"/>
  <c r="B43" i="2"/>
  <c r="B3" i="3" s="1"/>
  <c r="B45" i="2"/>
  <c r="B5" i="3" s="1"/>
  <c r="B50" i="2"/>
  <c r="B9" i="3" s="1"/>
  <c r="C45" i="2"/>
  <c r="C5" i="3" s="1"/>
  <c r="C47" i="2"/>
  <c r="C6" i="3" s="1"/>
  <c r="C53" i="2"/>
  <c r="C12" i="3" s="1"/>
  <c r="C48" i="2"/>
  <c r="C7" i="3" s="1"/>
  <c r="C44" i="2"/>
  <c r="C4" i="3" s="1"/>
  <c r="C49" i="2"/>
  <c r="C8" i="3" s="1"/>
  <c r="C46" i="2"/>
  <c r="C50" i="2"/>
  <c r="C9" i="3" s="1"/>
  <c r="C52" i="2"/>
  <c r="C11" i="3" s="1"/>
  <c r="C43" i="2"/>
  <c r="C3" i="3" s="1"/>
  <c r="D48" i="2"/>
  <c r="D7" i="3" s="1"/>
  <c r="D53" i="2"/>
  <c r="D12" i="3" s="1"/>
  <c r="D43" i="2"/>
  <c r="D3" i="3" s="1"/>
  <c r="D52" i="2"/>
  <c r="D11" i="3" s="1"/>
  <c r="D49" i="2"/>
  <c r="D8" i="3" s="1"/>
  <c r="D47" i="2"/>
  <c r="D6" i="3" s="1"/>
  <c r="D46" i="2"/>
  <c r="D44" i="2"/>
  <c r="D4" i="3" s="1"/>
  <c r="D50" i="2"/>
  <c r="D9" i="3" s="1"/>
  <c r="D51" i="2"/>
  <c r="D10" i="3" s="1"/>
  <c r="M51" i="2"/>
  <c r="M10" i="3" s="1"/>
  <c r="M47" i="2"/>
  <c r="M6" i="3" s="1"/>
  <c r="M52" i="2"/>
  <c r="M11" i="3" s="1"/>
  <c r="M44" i="2"/>
  <c r="M4" i="3" s="1"/>
  <c r="M49" i="2"/>
  <c r="M8" i="3" s="1"/>
  <c r="M45" i="2"/>
  <c r="M5" i="3" s="1"/>
  <c r="M46" i="2"/>
  <c r="M43" i="2"/>
  <c r="M3" i="3" s="1"/>
  <c r="M48" i="2"/>
  <c r="M7" i="3" s="1"/>
  <c r="M53" i="2"/>
  <c r="M12" i="3" s="1"/>
  <c r="M50" i="2"/>
  <c r="M9" i="3" s="1"/>
  <c r="F23" i="5" l="1"/>
  <c r="L12" i="3"/>
  <c r="L13" i="5"/>
  <c r="L12" i="7" s="1"/>
  <c r="L10" i="5"/>
  <c r="L9" i="7" s="1"/>
  <c r="L9" i="3"/>
  <c r="L3" i="5"/>
  <c r="L3" i="7" s="1"/>
  <c r="L3" i="3"/>
  <c r="L8" i="3"/>
  <c r="L9" i="5"/>
  <c r="L8" i="7" s="1"/>
  <c r="L5" i="3"/>
  <c r="L5" i="5"/>
  <c r="L5" i="7" s="1"/>
  <c r="L4" i="3"/>
  <c r="L4" i="5"/>
  <c r="L4" i="7" s="1"/>
  <c r="L11" i="3"/>
  <c r="L12" i="5"/>
  <c r="L11" i="7" s="1"/>
  <c r="L7" i="5"/>
  <c r="L6" i="7" s="1"/>
  <c r="L6" i="3"/>
  <c r="L6" i="5"/>
  <c r="L11" i="5"/>
  <c r="L10" i="7" s="1"/>
  <c r="L10" i="3"/>
  <c r="L8" i="5"/>
  <c r="L7" i="7" s="1"/>
  <c r="L7" i="3"/>
  <c r="F24" i="5"/>
  <c r="F25" i="5"/>
  <c r="F19" i="5"/>
  <c r="F20" i="5"/>
  <c r="F16" i="5"/>
  <c r="F26" i="5" l="1"/>
  <c r="F4" i="5" l="1"/>
  <c r="F4" i="7" s="1"/>
  <c r="L26" i="5"/>
  <c r="F8" i="5"/>
  <c r="F7" i="7" s="1"/>
  <c r="F5" i="5"/>
  <c r="F5" i="7" s="1"/>
  <c r="F3" i="5"/>
  <c r="F3" i="7" s="1"/>
  <c r="F10" i="5"/>
  <c r="F9" i="7" s="1"/>
  <c r="F9" i="5"/>
  <c r="F8" i="7" s="1"/>
  <c r="F6" i="5"/>
  <c r="J14" i="5"/>
  <c r="J2" i="5" s="1"/>
  <c r="J2" i="7" s="1"/>
  <c r="F11" i="5"/>
  <c r="F10" i="7" s="1"/>
  <c r="F12" i="5"/>
  <c r="F11" i="7" s="1"/>
  <c r="F7" i="5"/>
  <c r="F6" i="7" s="1"/>
  <c r="F13" i="5"/>
  <c r="O26" i="5" l="1"/>
  <c r="K14" i="5"/>
  <c r="K2" i="5" s="1"/>
  <c r="K2" i="7" s="1"/>
  <c r="D14" i="5"/>
  <c r="D2" i="5" s="1"/>
  <c r="D2" i="7" s="1"/>
  <c r="M14" i="5"/>
  <c r="M2" i="5" s="1"/>
  <c r="M2" i="7" s="1"/>
  <c r="G14" i="5"/>
  <c r="G2" i="5" s="1"/>
  <c r="L14" i="5"/>
  <c r="L2" i="5" s="1"/>
  <c r="L2" i="7" s="1"/>
  <c r="L19" i="5"/>
  <c r="L21" i="5"/>
  <c r="L22" i="5"/>
  <c r="L24" i="5"/>
  <c r="L17" i="5"/>
  <c r="L18" i="5"/>
  <c r="L16" i="5"/>
  <c r="L23" i="5"/>
  <c r="L25" i="5"/>
  <c r="L20" i="5"/>
  <c r="L15" i="5"/>
  <c r="H14" i="5"/>
  <c r="H2" i="5" s="1"/>
  <c r="H2" i="7" s="1"/>
  <c r="C14" i="5"/>
  <c r="C2" i="5" s="1"/>
  <c r="C2" i="7" s="1"/>
  <c r="B14" i="5"/>
  <c r="I14" i="5"/>
  <c r="I2" i="5" s="1"/>
  <c r="I2" i="7" s="1"/>
  <c r="F14" i="5"/>
  <c r="F2" i="5" s="1"/>
  <c r="F2" i="7" s="1"/>
  <c r="E14" i="5"/>
  <c r="E2" i="5" s="1"/>
  <c r="E2" i="7" s="1"/>
  <c r="B2" i="5" l="1"/>
  <c r="B2" i="7" s="1"/>
  <c r="B2" i="10"/>
</calcChain>
</file>

<file path=xl/sharedStrings.xml><?xml version="1.0" encoding="utf-8"?>
<sst xmlns="http://schemas.openxmlformats.org/spreadsheetml/2006/main" count="310" uniqueCount="48">
  <si>
    <t>Region</t>
  </si>
  <si>
    <t>Domestic Refrigeration -- 141bin Developing ex when exporting to developed</t>
  </si>
  <si>
    <t>Commercial Refrig &amp; other Appliances -- Pentanes in Europe; Some pentanes, but primarily 245, 365 HFC's</t>
  </si>
  <si>
    <t>Refrigerated containers -- 245, 365 usually except LA -- 134a in some application, but HC's preferred</t>
  </si>
  <si>
    <t>Discontinuous Panels NA 22; 141b developing, pentanes in Europe; Trend to HC's .  HFC's maintain a prominent role</t>
  </si>
  <si>
    <t>PU Spray Foam: HFC's &amp; water in developed; 141b in developing.  Supercritical CO2 in Japan w only 10-15% penetration</t>
  </si>
  <si>
    <t>PU Boardstock -- Primarily HC's</t>
  </si>
  <si>
    <t>PU Block &amp; Pipe 141b or HFC</t>
  </si>
  <si>
    <t>PU Pipe in Pipe 141b or HC or water</t>
  </si>
  <si>
    <t>PU Block - Pipe HC as eq available 141b HFC</t>
  </si>
  <si>
    <t>PU Block Foam Slab -- HC as eq available 141b HFC</t>
  </si>
  <si>
    <t>PU Integral Skin water except HFC's in shoe soles in Europe</t>
  </si>
  <si>
    <t>% foam-type globally</t>
  </si>
  <si>
    <t>% Remaining Developed</t>
  </si>
  <si>
    <t>% CEIT</t>
  </si>
  <si>
    <t>% EUR</t>
  </si>
  <si>
    <t>% Japan</t>
  </si>
  <si>
    <t>%LAC</t>
  </si>
  <si>
    <t>% MENA</t>
  </si>
  <si>
    <t>%NA</t>
  </si>
  <si>
    <t>% NE Asia</t>
  </si>
  <si>
    <t>% SCA</t>
  </si>
  <si>
    <t>% SEA</t>
  </si>
  <si>
    <t>% SSA</t>
  </si>
  <si>
    <t>PU Continuous Panels</t>
  </si>
  <si>
    <t>Remaining Developed</t>
  </si>
  <si>
    <t>CEIT</t>
  </si>
  <si>
    <t>EUR</t>
  </si>
  <si>
    <t>Japan</t>
  </si>
  <si>
    <t>LAC</t>
  </si>
  <si>
    <t>MENA</t>
  </si>
  <si>
    <t>NA</t>
  </si>
  <si>
    <t>NE Asia</t>
  </si>
  <si>
    <t>SCA</t>
  </si>
  <si>
    <t>SEA</t>
  </si>
  <si>
    <t>SSA</t>
  </si>
  <si>
    <t>Fraction of 141b</t>
  </si>
  <si>
    <t>Fraction x regional share</t>
  </si>
  <si>
    <t>all data from FTOC 2002 assessment</t>
  </si>
  <si>
    <t>% CEIT/Russia</t>
  </si>
  <si>
    <t xml:space="preserve">Domestic Refrigeration -- 141bin Developing ex when exporting to developed </t>
  </si>
  <si>
    <t>Region - for 2008</t>
  </si>
  <si>
    <t>Region - 2005</t>
  </si>
  <si>
    <t>Region -2005</t>
  </si>
  <si>
    <t>fraction of total</t>
  </si>
  <si>
    <t>Region-2001</t>
  </si>
  <si>
    <t>used 2006 ftoc for integral skin since didn't appear in 2010FTOC</t>
  </si>
  <si>
    <t>ANZP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</si>
</sst>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9" fillId="0" borderId="0" xfId="0" applyFont="1"/>
    <xf numFmtId="164" fontId="0" fillId="0" borderId="0" xfId="0" applyNumberFormat="1" applyAlignment="1">
      <alignment wrapText="1"/>
    </xf>
    <xf numFmtId="165" fontId="0" fillId="0" borderId="0" xfId="0" applyNumberFormat="1"/>
    <xf numFmtId="0" fontId="0" fillId="33" borderId="0" xfId="0" applyFill="1" applyAlignment="1">
      <alignment wrapText="1"/>
    </xf>
    <xf numFmtId="1" fontId="0" fillId="0" borderId="0" xfId="0" applyNumberFormat="1"/>
    <xf numFmtId="165" fontId="18" fillId="0" borderId="0" xfId="0" applyNumberFormat="1" applyFont="1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165" fontId="0" fillId="0" borderId="0" xfId="0" applyNumberFormat="1" applyAlignment="1">
      <alignment horizontal="left" vertical="center"/>
    </xf>
    <xf numFmtId="2" fontId="0" fillId="34" borderId="0" xfId="0" applyNumberFormat="1" applyFill="1"/>
    <xf numFmtId="0" fontId="0" fillId="34" borderId="0" xfId="0" applyFill="1"/>
    <xf numFmtId="0" fontId="16" fillId="34" borderId="0" xfId="0" applyFont="1" applyFill="1"/>
    <xf numFmtId="0" fontId="19" fillId="34" borderId="0" xfId="0" applyFont="1" applyFill="1"/>
    <xf numFmtId="165" fontId="0" fillId="34" borderId="0" xfId="0" applyNumberFormat="1" applyFill="1"/>
    <xf numFmtId="0" fontId="0" fillId="35" borderId="0" xfId="0" applyFill="1"/>
    <xf numFmtId="0" fontId="20" fillId="34" borderId="0" xfId="0" applyFont="1" applyFill="1"/>
    <xf numFmtId="0" fontId="16" fillId="35" borderId="0" xfId="0" applyFont="1" applyFill="1"/>
    <xf numFmtId="2" fontId="16" fillId="34" borderId="0" xfId="0" applyNumberFormat="1" applyFont="1" applyFill="1"/>
    <xf numFmtId="1" fontId="0" fillId="34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FC5B-8C09-F34C-BC96-FD460E1E241B}">
  <dimension ref="A1:M53"/>
  <sheetViews>
    <sheetView zoomScale="116" workbookViewId="0">
      <pane xSplit="1" ySplit="1" topLeftCell="E4" activePane="bottomRight" state="frozen"/>
      <selection pane="topRight" activeCell="B1" sqref="B1"/>
      <selection pane="bottomLeft" activeCell="A2" sqref="A2"/>
      <selection pane="bottomRight" activeCell="A18" activeCellId="1" sqref="A6:XFD6 A18:XFD18"/>
    </sheetView>
  </sheetViews>
  <sheetFormatPr baseColWidth="10" defaultRowHeight="16" x14ac:dyDescent="0.2"/>
  <cols>
    <col min="2" max="12" width="16.83203125" customWidth="1"/>
    <col min="13" max="13" width="14.83203125" customWidth="1"/>
  </cols>
  <sheetData>
    <row r="1" spans="1:13" s="1" customFormat="1" ht="136" x14ac:dyDescent="0.2">
      <c r="A1" s="1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24</v>
      </c>
    </row>
    <row r="2" spans="1:13" x14ac:dyDescent="0.2">
      <c r="A2" t="s">
        <v>12</v>
      </c>
      <c r="B2">
        <v>0.17599999999999999</v>
      </c>
      <c r="C2">
        <v>4.1000000000000002E-2</v>
      </c>
      <c r="D2">
        <v>1.2999999999999999E-2</v>
      </c>
      <c r="E2">
        <v>4.3999999999999997E-2</v>
      </c>
      <c r="F2">
        <v>5.3999999999999999E-2</v>
      </c>
      <c r="G2">
        <v>0.155</v>
      </c>
      <c r="H2">
        <v>1E-4</v>
      </c>
      <c r="I2">
        <v>1.4999999999999999E-2</v>
      </c>
      <c r="J2">
        <f>0.011*0.7/1.6</f>
        <v>4.8124999999999991E-3</v>
      </c>
      <c r="K2">
        <f>0.011*(0.9/1.6)</f>
        <v>6.1874999999999994E-3</v>
      </c>
      <c r="L2">
        <v>3.2000000000000001E-2</v>
      </c>
      <c r="M2">
        <v>3.9E-2</v>
      </c>
    </row>
    <row r="3" spans="1:13" x14ac:dyDescent="0.2">
      <c r="A3" t="s">
        <v>13</v>
      </c>
      <c r="B3">
        <v>0.01</v>
      </c>
      <c r="C3">
        <v>0.02</v>
      </c>
      <c r="D3">
        <v>0</v>
      </c>
      <c r="E3">
        <v>2E-3</v>
      </c>
      <c r="F3">
        <v>5.0000000000000001E-3</v>
      </c>
      <c r="G3">
        <v>0</v>
      </c>
      <c r="H3">
        <v>2.3E-2</v>
      </c>
      <c r="I3">
        <v>0</v>
      </c>
      <c r="J3">
        <v>2.3E-2</v>
      </c>
      <c r="K3">
        <v>2.3E-2</v>
      </c>
      <c r="L3">
        <v>5.0000000000000001E-3</v>
      </c>
      <c r="M3">
        <v>0</v>
      </c>
    </row>
    <row r="4" spans="1:13" x14ac:dyDescent="0.2">
      <c r="A4" t="s">
        <v>14</v>
      </c>
      <c r="B4">
        <v>0.04</v>
      </c>
      <c r="C4">
        <v>0</v>
      </c>
      <c r="D4">
        <v>0</v>
      </c>
      <c r="E4">
        <v>8.0000000000000002E-3</v>
      </c>
      <c r="F4">
        <v>5.0000000000000001E-3</v>
      </c>
      <c r="G4">
        <v>0</v>
      </c>
      <c r="H4">
        <v>0</v>
      </c>
      <c r="I4">
        <v>5.8000000000000003E-2</v>
      </c>
      <c r="J4">
        <v>0</v>
      </c>
      <c r="K4">
        <v>0</v>
      </c>
      <c r="L4">
        <v>0</v>
      </c>
      <c r="M4">
        <v>0.01</v>
      </c>
    </row>
    <row r="5" spans="1:13" x14ac:dyDescent="0.2">
      <c r="A5" t="s">
        <v>15</v>
      </c>
      <c r="B5">
        <v>0.26</v>
      </c>
      <c r="C5">
        <v>0.19</v>
      </c>
      <c r="D5">
        <v>0.18</v>
      </c>
      <c r="E5">
        <v>0.27600000000000002</v>
      </c>
      <c r="F5">
        <v>0.218</v>
      </c>
      <c r="G5">
        <v>0.19</v>
      </c>
      <c r="H5">
        <v>0.46800000000000003</v>
      </c>
      <c r="I5">
        <v>0.28100000000000003</v>
      </c>
      <c r="J5">
        <v>0.46800000000000003</v>
      </c>
      <c r="K5">
        <v>0.46800000000000003</v>
      </c>
      <c r="L5">
        <v>0.40300000000000002</v>
      </c>
      <c r="M5">
        <v>0.64</v>
      </c>
    </row>
    <row r="6" spans="1:13" x14ac:dyDescent="0.2">
      <c r="A6" t="s">
        <v>16</v>
      </c>
      <c r="B6">
        <v>0.05</v>
      </c>
      <c r="C6">
        <v>0.03</v>
      </c>
      <c r="D6">
        <v>0.09</v>
      </c>
      <c r="E6">
        <v>5.1999999999999998E-2</v>
      </c>
      <c r="F6">
        <v>0.157</v>
      </c>
      <c r="G6">
        <v>0.02</v>
      </c>
      <c r="H6">
        <v>4.7E-2</v>
      </c>
      <c r="I6">
        <v>1.2E-2</v>
      </c>
      <c r="J6">
        <v>4.7E-2</v>
      </c>
      <c r="K6">
        <v>4.7E-2</v>
      </c>
      <c r="L6">
        <v>2.9000000000000001E-2</v>
      </c>
      <c r="M6">
        <v>0.06</v>
      </c>
    </row>
    <row r="7" spans="1:13" x14ac:dyDescent="0.2">
      <c r="A7" t="s">
        <v>17</v>
      </c>
      <c r="B7">
        <v>0.13</v>
      </c>
      <c r="C7">
        <v>0.04</v>
      </c>
      <c r="D7">
        <v>0.02</v>
      </c>
      <c r="E7">
        <v>0.10100000000000001</v>
      </c>
      <c r="F7">
        <v>5.8000000000000003E-2</v>
      </c>
      <c r="G7">
        <v>0</v>
      </c>
      <c r="H7">
        <v>0</v>
      </c>
      <c r="I7">
        <v>8.9999999999999993E-3</v>
      </c>
      <c r="J7">
        <v>0</v>
      </c>
      <c r="K7">
        <v>0</v>
      </c>
      <c r="L7">
        <v>9.9000000000000005E-2</v>
      </c>
      <c r="M7">
        <v>0.01</v>
      </c>
    </row>
    <row r="8" spans="1:13" x14ac:dyDescent="0.2">
      <c r="A8" t="s">
        <v>18</v>
      </c>
      <c r="B8">
        <v>0.04</v>
      </c>
      <c r="C8">
        <v>0.08</v>
      </c>
      <c r="D8">
        <v>0.02</v>
      </c>
      <c r="E8">
        <v>5.5E-2</v>
      </c>
      <c r="F8">
        <v>1.2999999999999999E-2</v>
      </c>
      <c r="G8">
        <v>0.02</v>
      </c>
      <c r="H8">
        <v>8.5000000000000006E-2</v>
      </c>
      <c r="I8">
        <v>0</v>
      </c>
      <c r="J8">
        <v>8.5000000000000006E-2</v>
      </c>
      <c r="K8">
        <v>8.5000000000000006E-2</v>
      </c>
      <c r="L8">
        <v>2.4E-2</v>
      </c>
      <c r="M8">
        <v>0.01</v>
      </c>
    </row>
    <row r="9" spans="1:13" x14ac:dyDescent="0.2">
      <c r="A9" t="s">
        <v>19</v>
      </c>
      <c r="B9">
        <v>0.22</v>
      </c>
      <c r="C9">
        <v>0.49</v>
      </c>
      <c r="D9">
        <v>0.34</v>
      </c>
      <c r="E9">
        <v>0.25700000000000001</v>
      </c>
      <c r="F9">
        <v>0.34399999999999997</v>
      </c>
      <c r="G9">
        <v>0.77</v>
      </c>
      <c r="H9">
        <v>0.23400000000000001</v>
      </c>
      <c r="I9">
        <v>0.152</v>
      </c>
      <c r="J9">
        <v>0.23400000000000001</v>
      </c>
      <c r="K9">
        <v>0.23400000000000001</v>
      </c>
      <c r="L9">
        <v>0.29599999999999999</v>
      </c>
      <c r="M9">
        <v>0.18</v>
      </c>
    </row>
    <row r="10" spans="1:13" x14ac:dyDescent="0.2">
      <c r="A10" t="s">
        <v>20</v>
      </c>
      <c r="B10">
        <v>0.18</v>
      </c>
      <c r="C10">
        <v>0.08</v>
      </c>
      <c r="D10">
        <v>0.27</v>
      </c>
      <c r="E10">
        <v>0.18099999999999999</v>
      </c>
      <c r="F10">
        <v>0.157</v>
      </c>
      <c r="G10">
        <v>0</v>
      </c>
      <c r="H10">
        <v>0</v>
      </c>
      <c r="I10">
        <v>0.48099999999999998</v>
      </c>
      <c r="J10">
        <v>0</v>
      </c>
      <c r="K10">
        <v>0</v>
      </c>
      <c r="L10">
        <v>1.4999999999999999E-2</v>
      </c>
      <c r="M10">
        <v>0.09</v>
      </c>
    </row>
    <row r="11" spans="1:13" x14ac:dyDescent="0.2">
      <c r="A11" t="s">
        <v>21</v>
      </c>
      <c r="B11">
        <v>0.03</v>
      </c>
      <c r="C11">
        <v>0.01</v>
      </c>
      <c r="D11">
        <v>0</v>
      </c>
      <c r="E11">
        <v>7.0000000000000001E-3</v>
      </c>
      <c r="F11">
        <v>1E-3</v>
      </c>
      <c r="G11">
        <v>0</v>
      </c>
      <c r="H11">
        <v>6.0000000000000001E-3</v>
      </c>
      <c r="I11">
        <v>4.0000000000000001E-3</v>
      </c>
      <c r="J11">
        <v>6.0000000000000001E-3</v>
      </c>
      <c r="K11">
        <v>6.0000000000000001E-3</v>
      </c>
      <c r="L11">
        <v>4.5999999999999999E-2</v>
      </c>
      <c r="M11">
        <v>0</v>
      </c>
    </row>
    <row r="12" spans="1:13" x14ac:dyDescent="0.2">
      <c r="A12" t="s">
        <v>22</v>
      </c>
      <c r="B12">
        <v>0.03</v>
      </c>
      <c r="C12">
        <v>0.05</v>
      </c>
      <c r="D12">
        <v>0.08</v>
      </c>
      <c r="E12">
        <v>5.8999999999999997E-2</v>
      </c>
      <c r="F12">
        <v>4.1000000000000002E-2</v>
      </c>
      <c r="G12">
        <v>0</v>
      </c>
      <c r="H12">
        <v>0.13100000000000001</v>
      </c>
      <c r="I12">
        <v>0</v>
      </c>
      <c r="J12">
        <v>0.13100000000000001</v>
      </c>
      <c r="K12">
        <v>0.13100000000000001</v>
      </c>
      <c r="L12">
        <v>8.2000000000000003E-2</v>
      </c>
      <c r="M12">
        <v>0</v>
      </c>
    </row>
    <row r="13" spans="1:13" x14ac:dyDescent="0.2">
      <c r="A13" t="s">
        <v>23</v>
      </c>
      <c r="B13">
        <v>0.01</v>
      </c>
      <c r="C13">
        <v>0.01</v>
      </c>
      <c r="D13">
        <v>0</v>
      </c>
      <c r="E13">
        <v>0</v>
      </c>
      <c r="F13">
        <v>1E-3</v>
      </c>
      <c r="G13">
        <v>0</v>
      </c>
      <c r="H13">
        <v>7.0000000000000001E-3</v>
      </c>
      <c r="I13">
        <v>0</v>
      </c>
      <c r="J13">
        <v>7.0000000000000001E-3</v>
      </c>
      <c r="K13">
        <v>7.0000000000000001E-3</v>
      </c>
      <c r="L13">
        <v>0</v>
      </c>
      <c r="M13">
        <v>0</v>
      </c>
    </row>
    <row r="15" spans="1:13" x14ac:dyDescent="0.2">
      <c r="A15" t="s">
        <v>13</v>
      </c>
      <c r="B15" s="14">
        <v>4.9000000000000002E-2</v>
      </c>
      <c r="C15" s="14">
        <v>0.74299999999999999</v>
      </c>
      <c r="D15" s="14">
        <v>0</v>
      </c>
      <c r="E15" s="14">
        <v>1</v>
      </c>
      <c r="F15" s="14">
        <v>1</v>
      </c>
      <c r="G15" s="14">
        <v>0</v>
      </c>
      <c r="H15">
        <v>1</v>
      </c>
      <c r="I15" s="13">
        <v>1</v>
      </c>
      <c r="J15" s="14">
        <v>1</v>
      </c>
      <c r="K15" s="14">
        <v>1</v>
      </c>
      <c r="L15" s="14">
        <v>0.73199999999999998</v>
      </c>
      <c r="M15" s="14">
        <v>1</v>
      </c>
    </row>
    <row r="16" spans="1:13" x14ac:dyDescent="0.2">
      <c r="A16" t="s">
        <v>14</v>
      </c>
      <c r="B16" s="14">
        <v>0.189</v>
      </c>
      <c r="C16" s="14">
        <v>0</v>
      </c>
      <c r="D16" s="14">
        <v>0</v>
      </c>
      <c r="E16" s="14">
        <v>1</v>
      </c>
      <c r="F16" s="14">
        <v>1</v>
      </c>
      <c r="G16" s="14">
        <v>0</v>
      </c>
      <c r="H16">
        <v>0</v>
      </c>
      <c r="I16" s="21">
        <v>1</v>
      </c>
      <c r="J16" s="14">
        <v>0</v>
      </c>
      <c r="K16" s="14">
        <v>0</v>
      </c>
      <c r="L16" s="14">
        <v>0</v>
      </c>
      <c r="M16" s="14">
        <v>1</v>
      </c>
    </row>
    <row r="17" spans="1:13" x14ac:dyDescent="0.2">
      <c r="A17" t="s">
        <v>15</v>
      </c>
      <c r="B17" s="14">
        <v>5.2999999999999999E-2</v>
      </c>
      <c r="C17" s="14">
        <v>0.60099999999999998</v>
      </c>
      <c r="D17" s="14">
        <v>0.495</v>
      </c>
      <c r="E17" s="14">
        <v>0.8</v>
      </c>
      <c r="F17" s="14">
        <v>1</v>
      </c>
      <c r="G17" s="14">
        <v>0.14699999999999999</v>
      </c>
      <c r="H17">
        <v>0.7</v>
      </c>
      <c r="I17" s="13">
        <v>0.35399999999999998</v>
      </c>
      <c r="J17" s="14">
        <v>0.69699999999999995</v>
      </c>
      <c r="K17" s="14">
        <v>0.69699999999999995</v>
      </c>
      <c r="L17" s="14">
        <v>0</v>
      </c>
      <c r="M17" s="14">
        <v>0.35099999999999998</v>
      </c>
    </row>
    <row r="18" spans="1:13" x14ac:dyDescent="0.2">
      <c r="A18" t="s">
        <v>16</v>
      </c>
      <c r="B18" s="14">
        <v>4.9000000000000002E-2</v>
      </c>
      <c r="C18" s="14">
        <v>1</v>
      </c>
      <c r="D18" s="14">
        <v>1</v>
      </c>
      <c r="E18" s="14">
        <v>1</v>
      </c>
      <c r="F18" s="14">
        <v>1</v>
      </c>
      <c r="G18" s="14">
        <v>1</v>
      </c>
      <c r="H18">
        <v>1</v>
      </c>
      <c r="I18" s="13">
        <v>1</v>
      </c>
      <c r="J18" s="14">
        <v>1</v>
      </c>
      <c r="K18" s="14">
        <v>1</v>
      </c>
      <c r="L18" s="14">
        <v>0.215</v>
      </c>
      <c r="M18" s="14">
        <v>1</v>
      </c>
    </row>
    <row r="19" spans="1:13" x14ac:dyDescent="0.2">
      <c r="A19" t="s">
        <v>17</v>
      </c>
      <c r="B19" s="14">
        <v>0.71799999999999997</v>
      </c>
      <c r="C19" s="14">
        <v>0.90100000000000002</v>
      </c>
      <c r="D19" s="16">
        <v>1</v>
      </c>
      <c r="E19" s="14">
        <v>0.89500000000000002</v>
      </c>
      <c r="F19" s="14">
        <v>0.9</v>
      </c>
      <c r="G19" s="14">
        <v>0</v>
      </c>
      <c r="H19">
        <v>0</v>
      </c>
      <c r="I19" s="13">
        <v>1</v>
      </c>
      <c r="J19" s="14">
        <v>0</v>
      </c>
      <c r="K19" s="14">
        <v>0</v>
      </c>
      <c r="L19" s="14">
        <v>0.11</v>
      </c>
      <c r="M19" s="14">
        <v>1</v>
      </c>
    </row>
    <row r="20" spans="1:13" x14ac:dyDescent="0.2">
      <c r="A20" t="s">
        <v>18</v>
      </c>
      <c r="B20" s="14">
        <v>6.7000000000000004E-2</v>
      </c>
      <c r="C20" s="14">
        <v>0.129</v>
      </c>
      <c r="D20" s="14">
        <v>0.15</v>
      </c>
      <c r="E20" s="14">
        <v>0.153</v>
      </c>
      <c r="F20" s="14">
        <v>0.44</v>
      </c>
      <c r="G20" s="14">
        <v>0</v>
      </c>
      <c r="H20" s="5">
        <v>0.15</v>
      </c>
      <c r="I20" s="13">
        <v>0</v>
      </c>
      <c r="J20" s="16">
        <v>0.151</v>
      </c>
      <c r="K20" s="16">
        <v>0.151</v>
      </c>
      <c r="L20" s="14">
        <v>0.25800000000000001</v>
      </c>
      <c r="M20" s="14">
        <v>0.159</v>
      </c>
    </row>
    <row r="21" spans="1:13" x14ac:dyDescent="0.2">
      <c r="A21" t="s">
        <v>19</v>
      </c>
      <c r="B21" s="14">
        <v>0.95799999999999996</v>
      </c>
      <c r="C21" s="14">
        <v>0.97799999999999998</v>
      </c>
      <c r="D21" s="14">
        <v>1</v>
      </c>
      <c r="E21" s="14">
        <v>0.98699999999999999</v>
      </c>
      <c r="F21" s="14">
        <v>1</v>
      </c>
      <c r="G21" s="14">
        <v>0.874</v>
      </c>
      <c r="H21">
        <v>1</v>
      </c>
      <c r="I21" s="13">
        <v>1</v>
      </c>
      <c r="J21" s="14">
        <v>1</v>
      </c>
      <c r="K21" s="14">
        <v>1</v>
      </c>
      <c r="L21" s="14">
        <v>0</v>
      </c>
      <c r="M21" s="14">
        <v>0.96199999999999997</v>
      </c>
    </row>
    <row r="22" spans="1:13" x14ac:dyDescent="0.2">
      <c r="A22" t="s">
        <v>20</v>
      </c>
      <c r="B22" s="14">
        <v>0.19600000000000001</v>
      </c>
      <c r="C22" s="14">
        <v>0.502</v>
      </c>
      <c r="D22" s="14">
        <v>1</v>
      </c>
      <c r="E22" s="14">
        <v>0.129</v>
      </c>
      <c r="F22" s="14">
        <v>4.2999999999999997E-2</v>
      </c>
      <c r="G22" s="14">
        <v>0</v>
      </c>
      <c r="H22">
        <v>0</v>
      </c>
      <c r="I22" s="13">
        <v>0.16300000000000001</v>
      </c>
      <c r="J22" s="14">
        <v>0</v>
      </c>
      <c r="K22" s="14">
        <v>0</v>
      </c>
      <c r="L22" s="16">
        <v>0.12</v>
      </c>
      <c r="M22" s="14">
        <v>8.2000000000000003E-2</v>
      </c>
    </row>
    <row r="23" spans="1:13" x14ac:dyDescent="0.2">
      <c r="A23" t="s">
        <v>21</v>
      </c>
      <c r="B23" s="14">
        <v>0</v>
      </c>
      <c r="C23" s="14">
        <v>0.73299999999999998</v>
      </c>
      <c r="D23" s="14">
        <v>0</v>
      </c>
      <c r="E23" s="14">
        <v>1</v>
      </c>
      <c r="F23" s="14">
        <v>0.88400000000000001</v>
      </c>
      <c r="G23" s="14">
        <v>0</v>
      </c>
      <c r="H23">
        <v>1</v>
      </c>
      <c r="I23" s="13">
        <v>0.79</v>
      </c>
      <c r="J23" s="14">
        <v>1</v>
      </c>
      <c r="K23" s="14">
        <v>1</v>
      </c>
      <c r="L23" s="14">
        <v>0.32100000000000001</v>
      </c>
      <c r="M23" s="14">
        <v>0</v>
      </c>
    </row>
    <row r="24" spans="1:13" x14ac:dyDescent="0.2">
      <c r="A24" t="s">
        <v>22</v>
      </c>
      <c r="B24" s="14">
        <v>0.69899999999999995</v>
      </c>
      <c r="C24" s="14">
        <v>0.309</v>
      </c>
      <c r="D24" s="14">
        <v>0.495</v>
      </c>
      <c r="E24" s="14">
        <v>0.49299999999999999</v>
      </c>
      <c r="F24" s="14">
        <v>0.49299999999999999</v>
      </c>
      <c r="G24" s="14">
        <v>0</v>
      </c>
      <c r="H24">
        <v>0.5</v>
      </c>
      <c r="I24" s="13">
        <v>0</v>
      </c>
      <c r="J24" s="14">
        <v>0.49099999999999999</v>
      </c>
      <c r="K24" s="14">
        <v>0.49099999999999999</v>
      </c>
      <c r="L24" s="14">
        <v>0.11</v>
      </c>
      <c r="M24" s="14">
        <v>0</v>
      </c>
    </row>
    <row r="25" spans="1:13" x14ac:dyDescent="0.2">
      <c r="A25" t="s">
        <v>23</v>
      </c>
      <c r="B25" s="14">
        <v>2.4E-2</v>
      </c>
      <c r="C25" s="14">
        <v>0.82199999999999995</v>
      </c>
      <c r="D25" s="14">
        <v>0</v>
      </c>
      <c r="E25" s="14">
        <v>0</v>
      </c>
      <c r="F25" s="14">
        <v>0</v>
      </c>
      <c r="G25" s="14">
        <v>0</v>
      </c>
      <c r="H25">
        <v>0</v>
      </c>
      <c r="I25" s="13">
        <v>0</v>
      </c>
      <c r="J25" s="14">
        <v>0</v>
      </c>
      <c r="K25" s="14">
        <v>0</v>
      </c>
      <c r="L25" s="14">
        <v>0</v>
      </c>
      <c r="M25" s="14">
        <v>0</v>
      </c>
    </row>
    <row r="27" spans="1:13" x14ac:dyDescent="0.2">
      <c r="A27" t="s">
        <v>38</v>
      </c>
    </row>
    <row r="29" spans="1:13" x14ac:dyDescent="0.2">
      <c r="A29" t="s">
        <v>13</v>
      </c>
      <c r="B29">
        <f>B3*B15</f>
        <v>4.8999999999999998E-4</v>
      </c>
      <c r="C29">
        <f t="shared" ref="C29:M29" si="0">C3*C15</f>
        <v>1.486E-2</v>
      </c>
      <c r="D29">
        <f t="shared" si="0"/>
        <v>0</v>
      </c>
      <c r="E29">
        <f t="shared" si="0"/>
        <v>2E-3</v>
      </c>
      <c r="F29">
        <f t="shared" si="0"/>
        <v>5.0000000000000001E-3</v>
      </c>
      <c r="G29">
        <f t="shared" si="0"/>
        <v>0</v>
      </c>
      <c r="H29">
        <f t="shared" si="0"/>
        <v>2.3E-2</v>
      </c>
      <c r="I29">
        <f t="shared" si="0"/>
        <v>0</v>
      </c>
      <c r="J29">
        <f t="shared" si="0"/>
        <v>2.3E-2</v>
      </c>
      <c r="K29">
        <f t="shared" si="0"/>
        <v>2.3E-2</v>
      </c>
      <c r="L29">
        <f t="shared" si="0"/>
        <v>3.6600000000000001E-3</v>
      </c>
      <c r="M29">
        <f t="shared" si="0"/>
        <v>0</v>
      </c>
    </row>
    <row r="30" spans="1:13" x14ac:dyDescent="0.2">
      <c r="A30" t="s">
        <v>14</v>
      </c>
      <c r="B30">
        <f t="shared" ref="B30:M39" si="1">B4*B16</f>
        <v>7.5599999999999999E-3</v>
      </c>
      <c r="C30">
        <f t="shared" si="1"/>
        <v>0</v>
      </c>
      <c r="D30">
        <f t="shared" si="1"/>
        <v>0</v>
      </c>
      <c r="E30">
        <f t="shared" si="1"/>
        <v>8.0000000000000002E-3</v>
      </c>
      <c r="F30">
        <f t="shared" si="1"/>
        <v>5.0000000000000001E-3</v>
      </c>
      <c r="G30">
        <f t="shared" si="1"/>
        <v>0</v>
      </c>
      <c r="H30">
        <f t="shared" si="1"/>
        <v>0</v>
      </c>
      <c r="I30">
        <f t="shared" si="1"/>
        <v>5.8000000000000003E-2</v>
      </c>
      <c r="J30">
        <f t="shared" si="1"/>
        <v>0</v>
      </c>
      <c r="K30">
        <f t="shared" si="1"/>
        <v>0</v>
      </c>
      <c r="L30">
        <f t="shared" si="1"/>
        <v>0</v>
      </c>
      <c r="M30">
        <f t="shared" si="1"/>
        <v>0.01</v>
      </c>
    </row>
    <row r="31" spans="1:13" x14ac:dyDescent="0.2">
      <c r="A31" t="s">
        <v>15</v>
      </c>
      <c r="B31">
        <f t="shared" si="1"/>
        <v>1.3780000000000001E-2</v>
      </c>
      <c r="C31">
        <f t="shared" si="1"/>
        <v>0.11419</v>
      </c>
      <c r="D31">
        <f t="shared" si="1"/>
        <v>8.9099999999999999E-2</v>
      </c>
      <c r="E31">
        <f t="shared" si="1"/>
        <v>0.22080000000000002</v>
      </c>
      <c r="F31">
        <f t="shared" si="1"/>
        <v>0.218</v>
      </c>
      <c r="G31">
        <f t="shared" si="1"/>
        <v>2.793E-2</v>
      </c>
      <c r="H31">
        <f t="shared" si="1"/>
        <v>0.3276</v>
      </c>
      <c r="I31">
        <f t="shared" si="1"/>
        <v>9.9474000000000007E-2</v>
      </c>
      <c r="J31">
        <f t="shared" si="1"/>
        <v>0.32619599999999999</v>
      </c>
      <c r="K31">
        <f t="shared" si="1"/>
        <v>0.32619599999999999</v>
      </c>
      <c r="L31">
        <f t="shared" si="1"/>
        <v>0</v>
      </c>
      <c r="M31">
        <f t="shared" si="1"/>
        <v>0.22463999999999998</v>
      </c>
    </row>
    <row r="32" spans="1:13" x14ac:dyDescent="0.2">
      <c r="A32" t="s">
        <v>16</v>
      </c>
      <c r="B32">
        <f t="shared" si="1"/>
        <v>2.4500000000000004E-3</v>
      </c>
      <c r="C32">
        <f t="shared" si="1"/>
        <v>0.03</v>
      </c>
      <c r="D32">
        <f t="shared" si="1"/>
        <v>0.09</v>
      </c>
      <c r="E32">
        <f t="shared" si="1"/>
        <v>5.1999999999999998E-2</v>
      </c>
      <c r="F32">
        <f t="shared" si="1"/>
        <v>0.157</v>
      </c>
      <c r="G32">
        <f t="shared" si="1"/>
        <v>0.02</v>
      </c>
      <c r="H32">
        <f t="shared" si="1"/>
        <v>4.7E-2</v>
      </c>
      <c r="I32">
        <f t="shared" si="1"/>
        <v>1.2E-2</v>
      </c>
      <c r="J32">
        <f t="shared" si="1"/>
        <v>4.7E-2</v>
      </c>
      <c r="K32">
        <f t="shared" si="1"/>
        <v>4.7E-2</v>
      </c>
      <c r="L32">
        <f t="shared" si="1"/>
        <v>6.2350000000000001E-3</v>
      </c>
      <c r="M32">
        <f t="shared" si="1"/>
        <v>0.06</v>
      </c>
    </row>
    <row r="33" spans="1:13" x14ac:dyDescent="0.2">
      <c r="A33" t="s">
        <v>17</v>
      </c>
      <c r="B33">
        <f t="shared" si="1"/>
        <v>9.3340000000000006E-2</v>
      </c>
      <c r="C33">
        <f t="shared" si="1"/>
        <v>3.6040000000000003E-2</v>
      </c>
      <c r="D33">
        <f t="shared" si="1"/>
        <v>0.02</v>
      </c>
      <c r="E33">
        <f t="shared" si="1"/>
        <v>9.0395000000000003E-2</v>
      </c>
      <c r="F33">
        <f t="shared" si="1"/>
        <v>5.2200000000000003E-2</v>
      </c>
      <c r="G33">
        <f t="shared" si="1"/>
        <v>0</v>
      </c>
      <c r="H33">
        <f t="shared" si="1"/>
        <v>0</v>
      </c>
      <c r="I33">
        <f t="shared" si="1"/>
        <v>8.9999999999999993E-3</v>
      </c>
      <c r="J33">
        <f t="shared" si="1"/>
        <v>0</v>
      </c>
      <c r="K33">
        <f t="shared" si="1"/>
        <v>0</v>
      </c>
      <c r="L33">
        <f t="shared" si="1"/>
        <v>1.089E-2</v>
      </c>
      <c r="M33">
        <f t="shared" si="1"/>
        <v>0.01</v>
      </c>
    </row>
    <row r="34" spans="1:13" x14ac:dyDescent="0.2">
      <c r="A34" t="s">
        <v>18</v>
      </c>
      <c r="B34">
        <f t="shared" si="1"/>
        <v>2.6800000000000001E-3</v>
      </c>
      <c r="C34">
        <f t="shared" si="1"/>
        <v>1.0320000000000001E-2</v>
      </c>
      <c r="D34">
        <f t="shared" si="1"/>
        <v>3.0000000000000001E-3</v>
      </c>
      <c r="E34">
        <f t="shared" si="1"/>
        <v>8.4150000000000006E-3</v>
      </c>
      <c r="F34">
        <f t="shared" si="1"/>
        <v>5.7199999999999994E-3</v>
      </c>
      <c r="G34">
        <f t="shared" si="1"/>
        <v>0</v>
      </c>
      <c r="H34">
        <f t="shared" si="1"/>
        <v>1.2750000000000001E-2</v>
      </c>
      <c r="I34">
        <f t="shared" si="1"/>
        <v>0</v>
      </c>
      <c r="J34">
        <f t="shared" si="1"/>
        <v>1.2835000000000001E-2</v>
      </c>
      <c r="K34">
        <f t="shared" si="1"/>
        <v>1.2835000000000001E-2</v>
      </c>
      <c r="L34">
        <f t="shared" si="1"/>
        <v>6.1920000000000005E-3</v>
      </c>
      <c r="M34">
        <f t="shared" si="1"/>
        <v>1.5900000000000001E-3</v>
      </c>
    </row>
    <row r="35" spans="1:13" x14ac:dyDescent="0.2">
      <c r="A35" t="s">
        <v>19</v>
      </c>
      <c r="B35">
        <f t="shared" si="1"/>
        <v>0.21076</v>
      </c>
      <c r="C35">
        <f t="shared" si="1"/>
        <v>0.47921999999999998</v>
      </c>
      <c r="D35">
        <f t="shared" si="1"/>
        <v>0.34</v>
      </c>
      <c r="E35">
        <f t="shared" si="1"/>
        <v>0.25365900000000002</v>
      </c>
      <c r="F35">
        <f t="shared" si="1"/>
        <v>0.34399999999999997</v>
      </c>
      <c r="G35">
        <f t="shared" si="1"/>
        <v>0.67298000000000002</v>
      </c>
      <c r="H35">
        <f t="shared" si="1"/>
        <v>0.23400000000000001</v>
      </c>
      <c r="I35">
        <f t="shared" si="1"/>
        <v>0.152</v>
      </c>
      <c r="J35">
        <f t="shared" si="1"/>
        <v>0.23400000000000001</v>
      </c>
      <c r="K35">
        <f t="shared" si="1"/>
        <v>0.23400000000000001</v>
      </c>
      <c r="L35">
        <f t="shared" si="1"/>
        <v>0</v>
      </c>
      <c r="M35">
        <f t="shared" si="1"/>
        <v>0.17315999999999998</v>
      </c>
    </row>
    <row r="36" spans="1:13" x14ac:dyDescent="0.2">
      <c r="A36" t="s">
        <v>20</v>
      </c>
      <c r="B36">
        <f t="shared" si="1"/>
        <v>3.5279999999999999E-2</v>
      </c>
      <c r="C36">
        <f t="shared" si="1"/>
        <v>4.0160000000000001E-2</v>
      </c>
      <c r="D36">
        <f t="shared" si="1"/>
        <v>0.27</v>
      </c>
      <c r="E36">
        <f t="shared" si="1"/>
        <v>2.3348999999999998E-2</v>
      </c>
      <c r="F36">
        <f t="shared" si="1"/>
        <v>6.7509999999999992E-3</v>
      </c>
      <c r="G36">
        <f t="shared" si="1"/>
        <v>0</v>
      </c>
      <c r="H36">
        <f t="shared" si="1"/>
        <v>0</v>
      </c>
      <c r="I36">
        <f t="shared" si="1"/>
        <v>7.8403E-2</v>
      </c>
      <c r="J36">
        <f t="shared" si="1"/>
        <v>0</v>
      </c>
      <c r="K36">
        <f t="shared" si="1"/>
        <v>0</v>
      </c>
      <c r="L36">
        <f t="shared" si="1"/>
        <v>1.8E-3</v>
      </c>
      <c r="M36">
        <f t="shared" si="1"/>
        <v>7.3800000000000003E-3</v>
      </c>
    </row>
    <row r="37" spans="1:13" x14ac:dyDescent="0.2">
      <c r="A37" t="s">
        <v>21</v>
      </c>
      <c r="B37">
        <f t="shared" si="1"/>
        <v>0</v>
      </c>
      <c r="C37">
        <f t="shared" si="1"/>
        <v>7.3299999999999997E-3</v>
      </c>
      <c r="D37">
        <f t="shared" si="1"/>
        <v>0</v>
      </c>
      <c r="E37">
        <f t="shared" si="1"/>
        <v>7.0000000000000001E-3</v>
      </c>
      <c r="F37">
        <f t="shared" si="1"/>
        <v>8.8400000000000002E-4</v>
      </c>
      <c r="G37">
        <f t="shared" si="1"/>
        <v>0</v>
      </c>
      <c r="H37">
        <f t="shared" si="1"/>
        <v>6.0000000000000001E-3</v>
      </c>
      <c r="I37">
        <f t="shared" si="1"/>
        <v>3.16E-3</v>
      </c>
      <c r="J37">
        <f t="shared" si="1"/>
        <v>6.0000000000000001E-3</v>
      </c>
      <c r="K37">
        <f t="shared" si="1"/>
        <v>6.0000000000000001E-3</v>
      </c>
      <c r="L37">
        <f t="shared" si="1"/>
        <v>1.4766E-2</v>
      </c>
      <c r="M37">
        <f t="shared" si="1"/>
        <v>0</v>
      </c>
    </row>
    <row r="38" spans="1:13" x14ac:dyDescent="0.2">
      <c r="A38" t="s">
        <v>22</v>
      </c>
      <c r="B38">
        <f t="shared" si="1"/>
        <v>2.0969999999999999E-2</v>
      </c>
      <c r="C38">
        <f t="shared" si="1"/>
        <v>1.545E-2</v>
      </c>
      <c r="D38">
        <f t="shared" si="1"/>
        <v>3.9600000000000003E-2</v>
      </c>
      <c r="E38">
        <f t="shared" si="1"/>
        <v>2.9086999999999998E-2</v>
      </c>
      <c r="F38">
        <f t="shared" si="1"/>
        <v>2.0213000000000002E-2</v>
      </c>
      <c r="G38">
        <f t="shared" si="1"/>
        <v>0</v>
      </c>
      <c r="H38">
        <f t="shared" si="1"/>
        <v>6.5500000000000003E-2</v>
      </c>
      <c r="I38">
        <f t="shared" si="1"/>
        <v>0</v>
      </c>
      <c r="J38">
        <f t="shared" si="1"/>
        <v>6.4321000000000003E-2</v>
      </c>
      <c r="K38">
        <f t="shared" si="1"/>
        <v>6.4321000000000003E-2</v>
      </c>
      <c r="L38">
        <f t="shared" si="1"/>
        <v>9.0200000000000002E-3</v>
      </c>
      <c r="M38">
        <f t="shared" si="1"/>
        <v>0</v>
      </c>
    </row>
    <row r="39" spans="1:13" x14ac:dyDescent="0.2">
      <c r="A39" t="s">
        <v>23</v>
      </c>
      <c r="B39">
        <f t="shared" si="1"/>
        <v>2.4000000000000001E-4</v>
      </c>
      <c r="C39">
        <f t="shared" si="1"/>
        <v>8.2199999999999999E-3</v>
      </c>
      <c r="D39">
        <f t="shared" si="1"/>
        <v>0</v>
      </c>
      <c r="E39">
        <f t="shared" si="1"/>
        <v>0</v>
      </c>
      <c r="F39">
        <f t="shared" si="1"/>
        <v>0</v>
      </c>
      <c r="G39">
        <f t="shared" si="1"/>
        <v>0</v>
      </c>
      <c r="H39">
        <f t="shared" si="1"/>
        <v>0</v>
      </c>
      <c r="I39">
        <f t="shared" si="1"/>
        <v>0</v>
      </c>
      <c r="J39">
        <f t="shared" si="1"/>
        <v>0</v>
      </c>
      <c r="K39">
        <f t="shared" si="1"/>
        <v>0</v>
      </c>
      <c r="L39">
        <f t="shared" si="1"/>
        <v>0</v>
      </c>
      <c r="M39">
        <f t="shared" si="1"/>
        <v>0</v>
      </c>
    </row>
    <row r="40" spans="1:13" x14ac:dyDescent="0.2">
      <c r="B40">
        <f>SUM(B29:B39)</f>
        <v>0.38755000000000001</v>
      </c>
      <c r="C40">
        <f t="shared" ref="C40:M40" si="2">SUM(C29:C39)</f>
        <v>0.75578999999999985</v>
      </c>
      <c r="D40">
        <f t="shared" si="2"/>
        <v>0.85170000000000001</v>
      </c>
      <c r="E40">
        <f t="shared" si="2"/>
        <v>0.69470500000000002</v>
      </c>
      <c r="F40">
        <f t="shared" si="2"/>
        <v>0.81476800000000005</v>
      </c>
      <c r="G40">
        <f t="shared" si="2"/>
        <v>0.72091000000000005</v>
      </c>
      <c r="H40">
        <f t="shared" si="2"/>
        <v>0.71584999999999999</v>
      </c>
      <c r="I40">
        <f t="shared" si="2"/>
        <v>0.41203700000000004</v>
      </c>
      <c r="J40">
        <f t="shared" si="2"/>
        <v>0.71335199999999999</v>
      </c>
      <c r="K40">
        <f t="shared" si="2"/>
        <v>0.71335199999999999</v>
      </c>
      <c r="L40">
        <f t="shared" si="2"/>
        <v>5.2562999999999999E-2</v>
      </c>
      <c r="M40">
        <f t="shared" si="2"/>
        <v>0.48676999999999998</v>
      </c>
    </row>
    <row r="42" spans="1:13" x14ac:dyDescent="0.2">
      <c r="A42" t="s">
        <v>44</v>
      </c>
      <c r="B42">
        <f>B2*B40</f>
        <v>6.82088E-2</v>
      </c>
      <c r="C42">
        <f t="shared" ref="C42:M42" si="3">C2*C40</f>
        <v>3.0987389999999997E-2</v>
      </c>
      <c r="D42">
        <f t="shared" si="3"/>
        <v>1.10721E-2</v>
      </c>
      <c r="E42">
        <f t="shared" si="3"/>
        <v>3.056702E-2</v>
      </c>
      <c r="F42">
        <f t="shared" si="3"/>
        <v>4.3997472000000003E-2</v>
      </c>
      <c r="G42">
        <f t="shared" si="3"/>
        <v>0.11174105000000001</v>
      </c>
      <c r="H42">
        <f t="shared" si="3"/>
        <v>7.1585E-5</v>
      </c>
      <c r="I42">
        <f t="shared" si="3"/>
        <v>6.1805550000000008E-3</v>
      </c>
      <c r="J42">
        <f t="shared" si="3"/>
        <v>3.4330064999999995E-3</v>
      </c>
      <c r="K42">
        <f t="shared" si="3"/>
        <v>4.4138654999999992E-3</v>
      </c>
      <c r="L42">
        <f t="shared" si="3"/>
        <v>1.6820159999999999E-3</v>
      </c>
      <c r="M42">
        <f t="shared" si="3"/>
        <v>1.8984029999999999E-2</v>
      </c>
    </row>
    <row r="43" spans="1:13" x14ac:dyDescent="0.2">
      <c r="A43" t="s">
        <v>13</v>
      </c>
      <c r="B43">
        <f>B29/B$40</f>
        <v>1.2643529867113921E-3</v>
      </c>
      <c r="C43">
        <f t="shared" ref="C43:M43" si="4">C29/C$40</f>
        <v>1.9661546196694853E-2</v>
      </c>
      <c r="D43">
        <f t="shared" si="4"/>
        <v>0</v>
      </c>
      <c r="E43">
        <f t="shared" si="4"/>
        <v>2.8789198292800541E-3</v>
      </c>
      <c r="F43">
        <f t="shared" si="4"/>
        <v>6.1367162186045593E-3</v>
      </c>
      <c r="G43">
        <f t="shared" si="4"/>
        <v>0</v>
      </c>
      <c r="H43">
        <f t="shared" si="4"/>
        <v>3.2129636096947682E-2</v>
      </c>
      <c r="I43">
        <f t="shared" si="4"/>
        <v>0</v>
      </c>
      <c r="J43">
        <f t="shared" si="4"/>
        <v>3.2242146934472742E-2</v>
      </c>
      <c r="K43">
        <f t="shared" si="4"/>
        <v>3.2242146934472742E-2</v>
      </c>
      <c r="L43">
        <f t="shared" si="4"/>
        <v>6.9630728839678108E-2</v>
      </c>
      <c r="M43">
        <f t="shared" si="4"/>
        <v>0</v>
      </c>
    </row>
    <row r="44" spans="1:13" x14ac:dyDescent="0.2">
      <c r="A44" t="s">
        <v>14</v>
      </c>
      <c r="B44">
        <f t="shared" ref="B44:M53" si="5">B30/B$40</f>
        <v>1.9507160366404333E-2</v>
      </c>
      <c r="C44">
        <f t="shared" si="5"/>
        <v>0</v>
      </c>
      <c r="D44">
        <f t="shared" si="5"/>
        <v>0</v>
      </c>
      <c r="E44">
        <f t="shared" si="5"/>
        <v>1.1515679317120216E-2</v>
      </c>
      <c r="F44">
        <f t="shared" si="5"/>
        <v>6.1367162186045593E-3</v>
      </c>
      <c r="G44">
        <f t="shared" si="5"/>
        <v>0</v>
      </c>
      <c r="H44">
        <f t="shared" si="5"/>
        <v>0</v>
      </c>
      <c r="I44">
        <f t="shared" si="5"/>
        <v>0.14076405759676922</v>
      </c>
      <c r="J44">
        <f t="shared" si="5"/>
        <v>0</v>
      </c>
      <c r="K44">
        <f t="shared" si="5"/>
        <v>0</v>
      </c>
      <c r="L44">
        <f t="shared" si="5"/>
        <v>0</v>
      </c>
      <c r="M44">
        <f t="shared" si="5"/>
        <v>2.05435832117838E-2</v>
      </c>
    </row>
    <row r="45" spans="1:13" x14ac:dyDescent="0.2">
      <c r="A45" t="s">
        <v>15</v>
      </c>
      <c r="B45">
        <f t="shared" si="5"/>
        <v>3.5556702360985681E-2</v>
      </c>
      <c r="C45">
        <f t="shared" si="5"/>
        <v>0.15108694214001248</v>
      </c>
      <c r="D45">
        <f t="shared" si="5"/>
        <v>0.10461430081014442</v>
      </c>
      <c r="E45">
        <f t="shared" si="5"/>
        <v>0.31783274915251802</v>
      </c>
      <c r="F45">
        <f t="shared" si="5"/>
        <v>0.26756082713115881</v>
      </c>
      <c r="G45">
        <f t="shared" si="5"/>
        <v>3.8742700198360402E-2</v>
      </c>
      <c r="H45">
        <f t="shared" si="5"/>
        <v>0.45763777327652444</v>
      </c>
      <c r="I45">
        <f t="shared" si="5"/>
        <v>0.24142006664450036</v>
      </c>
      <c r="J45">
        <f t="shared" si="5"/>
        <v>0.45727214614944656</v>
      </c>
      <c r="K45">
        <f t="shared" si="5"/>
        <v>0.45727214614944656</v>
      </c>
      <c r="L45">
        <f t="shared" si="5"/>
        <v>0</v>
      </c>
      <c r="M45">
        <f t="shared" si="5"/>
        <v>0.46149105326951123</v>
      </c>
    </row>
    <row r="46" spans="1:13" x14ac:dyDescent="0.2">
      <c r="A46" t="s">
        <v>16</v>
      </c>
      <c r="B46">
        <f t="shared" si="5"/>
        <v>6.3217649335569615E-3</v>
      </c>
      <c r="C46">
        <f t="shared" si="5"/>
        <v>3.9693565673004409E-2</v>
      </c>
      <c r="D46">
        <f t="shared" si="5"/>
        <v>0.1056710109193378</v>
      </c>
      <c r="E46">
        <f t="shared" si="5"/>
        <v>7.4851915561281401E-2</v>
      </c>
      <c r="F46">
        <f t="shared" si="5"/>
        <v>0.19269288926418318</v>
      </c>
      <c r="G46">
        <f t="shared" si="5"/>
        <v>2.7742714069717438E-2</v>
      </c>
      <c r="H46">
        <f t="shared" si="5"/>
        <v>6.5656212893762667E-2</v>
      </c>
      <c r="I46">
        <f t="shared" si="5"/>
        <v>2.9123598123469492E-2</v>
      </c>
      <c r="J46">
        <f t="shared" si="5"/>
        <v>6.5886126344357351E-2</v>
      </c>
      <c r="K46">
        <f t="shared" si="5"/>
        <v>6.5886126344357351E-2</v>
      </c>
      <c r="L46">
        <f t="shared" si="5"/>
        <v>0.11861956128835874</v>
      </c>
      <c r="M46">
        <f t="shared" si="5"/>
        <v>0.12326149927070279</v>
      </c>
    </row>
    <row r="47" spans="1:13" x14ac:dyDescent="0.2">
      <c r="A47" t="s">
        <v>17</v>
      </c>
      <c r="B47">
        <f t="shared" si="5"/>
        <v>0.2408463424074313</v>
      </c>
      <c r="C47">
        <f t="shared" si="5"/>
        <v>4.7685203561835976E-2</v>
      </c>
      <c r="D47">
        <f t="shared" si="5"/>
        <v>2.3482446870963954E-2</v>
      </c>
      <c r="E47">
        <f t="shared" si="5"/>
        <v>0.13011997898388525</v>
      </c>
      <c r="F47">
        <f t="shared" si="5"/>
        <v>6.4067317322231601E-2</v>
      </c>
      <c r="G47">
        <f t="shared" si="5"/>
        <v>0</v>
      </c>
      <c r="H47">
        <f t="shared" si="5"/>
        <v>0</v>
      </c>
      <c r="I47">
        <f t="shared" si="5"/>
        <v>2.1842698592602117E-2</v>
      </c>
      <c r="J47">
        <f t="shared" si="5"/>
        <v>0</v>
      </c>
      <c r="K47">
        <f t="shared" si="5"/>
        <v>0</v>
      </c>
      <c r="L47">
        <f t="shared" si="5"/>
        <v>0.20717995548199306</v>
      </c>
      <c r="M47">
        <f t="shared" si="5"/>
        <v>2.05435832117838E-2</v>
      </c>
    </row>
    <row r="48" spans="1:13" x14ac:dyDescent="0.2">
      <c r="A48" t="s">
        <v>18</v>
      </c>
      <c r="B48">
        <f t="shared" si="5"/>
        <v>6.9152367436459816E-3</v>
      </c>
      <c r="C48">
        <f t="shared" si="5"/>
        <v>1.365458659151352E-2</v>
      </c>
      <c r="D48">
        <f t="shared" si="5"/>
        <v>3.522367030644593E-3</v>
      </c>
      <c r="E48">
        <f t="shared" si="5"/>
        <v>1.2113055181695828E-2</v>
      </c>
      <c r="F48">
        <f t="shared" si="5"/>
        <v>7.0204033540836154E-3</v>
      </c>
      <c r="G48">
        <f t="shared" si="5"/>
        <v>0</v>
      </c>
      <c r="H48">
        <f t="shared" si="5"/>
        <v>1.7810993923307959E-2</v>
      </c>
      <c r="I48">
        <f t="shared" si="5"/>
        <v>0</v>
      </c>
      <c r="J48">
        <f t="shared" si="5"/>
        <v>1.7992519821911204E-2</v>
      </c>
      <c r="K48">
        <f t="shared" si="5"/>
        <v>1.7992519821911204E-2</v>
      </c>
      <c r="L48">
        <f t="shared" si="5"/>
        <v>0.11780149534843903</v>
      </c>
      <c r="M48">
        <f t="shared" si="5"/>
        <v>3.2664297306736244E-3</v>
      </c>
    </row>
    <row r="49" spans="1:13" x14ac:dyDescent="0.2">
      <c r="A49" t="s">
        <v>19</v>
      </c>
      <c r="B49">
        <f t="shared" si="5"/>
        <v>0.54382660301896535</v>
      </c>
      <c r="C49">
        <f t="shared" si="5"/>
        <v>0.63406501806057247</v>
      </c>
      <c r="D49">
        <f t="shared" si="5"/>
        <v>0.39920159680638723</v>
      </c>
      <c r="E49">
        <f t="shared" si="5"/>
        <v>0.36513196248767466</v>
      </c>
      <c r="F49">
        <f t="shared" si="5"/>
        <v>0.42220607583999364</v>
      </c>
      <c r="G49">
        <f t="shared" si="5"/>
        <v>0.93351458573192214</v>
      </c>
      <c r="H49">
        <f t="shared" si="5"/>
        <v>0.32688412376894604</v>
      </c>
      <c r="I49">
        <f t="shared" si="5"/>
        <v>0.36889890956394689</v>
      </c>
      <c r="J49">
        <f t="shared" si="5"/>
        <v>0.3280287992463749</v>
      </c>
      <c r="K49">
        <f t="shared" si="5"/>
        <v>0.3280287992463749</v>
      </c>
      <c r="L49">
        <f t="shared" si="5"/>
        <v>0</v>
      </c>
      <c r="M49">
        <f t="shared" si="5"/>
        <v>0.35573268689524823</v>
      </c>
    </row>
    <row r="50" spans="1:13" x14ac:dyDescent="0.2">
      <c r="A50" t="s">
        <v>20</v>
      </c>
      <c r="B50">
        <f t="shared" si="5"/>
        <v>9.1033415043220225E-2</v>
      </c>
      <c r="C50">
        <f t="shared" si="5"/>
        <v>5.3136453247595243E-2</v>
      </c>
      <c r="D50">
        <f t="shared" si="5"/>
        <v>0.3170130327580134</v>
      </c>
      <c r="E50">
        <f t="shared" si="5"/>
        <v>3.3609949546929987E-2</v>
      </c>
      <c r="F50">
        <f t="shared" si="5"/>
        <v>8.2857942383598743E-3</v>
      </c>
      <c r="G50">
        <f t="shared" si="5"/>
        <v>0</v>
      </c>
      <c r="H50">
        <f t="shared" si="5"/>
        <v>0</v>
      </c>
      <c r="I50">
        <f t="shared" si="5"/>
        <v>0.19028145530619822</v>
      </c>
      <c r="J50">
        <f t="shared" si="5"/>
        <v>0</v>
      </c>
      <c r="K50">
        <f t="shared" si="5"/>
        <v>0</v>
      </c>
      <c r="L50">
        <f t="shared" si="5"/>
        <v>3.4244620740825293E-2</v>
      </c>
      <c r="M50">
        <f t="shared" si="5"/>
        <v>1.5161164410296446E-2</v>
      </c>
    </row>
    <row r="51" spans="1:13" x14ac:dyDescent="0.2">
      <c r="A51" t="s">
        <v>21</v>
      </c>
      <c r="B51">
        <f t="shared" si="5"/>
        <v>0</v>
      </c>
      <c r="C51">
        <f t="shared" si="5"/>
        <v>9.698461212770744E-3</v>
      </c>
      <c r="D51">
        <f t="shared" si="5"/>
        <v>0</v>
      </c>
      <c r="E51">
        <f t="shared" si="5"/>
        <v>1.0076219402480189E-2</v>
      </c>
      <c r="F51">
        <f t="shared" si="5"/>
        <v>1.0849714274492861E-3</v>
      </c>
      <c r="G51">
        <f t="shared" si="5"/>
        <v>0</v>
      </c>
      <c r="H51">
        <f t="shared" si="5"/>
        <v>8.3816441992037444E-3</v>
      </c>
      <c r="I51">
        <f t="shared" si="5"/>
        <v>7.6692141725136324E-3</v>
      </c>
      <c r="J51">
        <f t="shared" si="5"/>
        <v>8.4109948524711507E-3</v>
      </c>
      <c r="K51">
        <f t="shared" si="5"/>
        <v>8.4109948524711507E-3</v>
      </c>
      <c r="L51">
        <f t="shared" si="5"/>
        <v>0.28092003881057015</v>
      </c>
      <c r="M51">
        <f t="shared" si="5"/>
        <v>0</v>
      </c>
    </row>
    <row r="52" spans="1:13" x14ac:dyDescent="0.2">
      <c r="A52" t="s">
        <v>22</v>
      </c>
      <c r="B52">
        <f t="shared" si="5"/>
        <v>5.4109147206812022E-2</v>
      </c>
      <c r="C52">
        <f t="shared" si="5"/>
        <v>2.0442186321597274E-2</v>
      </c>
      <c r="D52">
        <f t="shared" si="5"/>
        <v>4.6495244804508631E-2</v>
      </c>
      <c r="E52">
        <f t="shared" si="5"/>
        <v>4.1869570537134464E-2</v>
      </c>
      <c r="F52">
        <f t="shared" si="5"/>
        <v>2.4808288985330794E-2</v>
      </c>
      <c r="G52">
        <f t="shared" si="5"/>
        <v>0</v>
      </c>
      <c r="H52">
        <f t="shared" si="5"/>
        <v>9.1499615841307544E-2</v>
      </c>
      <c r="I52">
        <f t="shared" si="5"/>
        <v>0</v>
      </c>
      <c r="J52">
        <f t="shared" si="5"/>
        <v>9.0167266650966152E-2</v>
      </c>
      <c r="K52">
        <f t="shared" si="5"/>
        <v>9.0167266650966152E-2</v>
      </c>
      <c r="L52">
        <f t="shared" si="5"/>
        <v>0.17160359949013565</v>
      </c>
      <c r="M52">
        <f t="shared" si="5"/>
        <v>0</v>
      </c>
    </row>
    <row r="53" spans="1:13" x14ac:dyDescent="0.2">
      <c r="A53" t="s">
        <v>23</v>
      </c>
      <c r="B53">
        <f t="shared" si="5"/>
        <v>6.1927493226680429E-4</v>
      </c>
      <c r="C53">
        <f t="shared" si="5"/>
        <v>1.0876036994403209E-2</v>
      </c>
      <c r="D53">
        <f t="shared" si="5"/>
        <v>0</v>
      </c>
      <c r="E53">
        <f t="shared" si="5"/>
        <v>0</v>
      </c>
      <c r="F53">
        <f t="shared" si="5"/>
        <v>0</v>
      </c>
      <c r="G53">
        <f t="shared" si="5"/>
        <v>0</v>
      </c>
      <c r="H53">
        <f t="shared" si="5"/>
        <v>0</v>
      </c>
      <c r="I53">
        <f t="shared" si="5"/>
        <v>0</v>
      </c>
      <c r="J53">
        <f t="shared" si="5"/>
        <v>0</v>
      </c>
      <c r="K53">
        <f t="shared" si="5"/>
        <v>0</v>
      </c>
      <c r="L53">
        <f t="shared" si="5"/>
        <v>0</v>
      </c>
      <c r="M53">
        <f t="shared" si="5"/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CCDD-C92B-D848-9207-08795C4164AF}">
  <dimension ref="A1:M12"/>
  <sheetViews>
    <sheetView tabSelected="1" workbookViewId="0">
      <selection activeCell="N1" sqref="N1:P1048576"/>
    </sheetView>
  </sheetViews>
  <sheetFormatPr baseColWidth="10" defaultRowHeight="16" x14ac:dyDescent="0.2"/>
  <cols>
    <col min="1" max="1" width="19.6640625" customWidth="1"/>
  </cols>
  <sheetData>
    <row r="1" spans="1:13" ht="221" x14ac:dyDescent="0.2">
      <c r="A1" s="1" t="s">
        <v>43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24</v>
      </c>
    </row>
    <row r="2" spans="1:13" x14ac:dyDescent="0.2">
      <c r="A2" t="s">
        <v>12</v>
      </c>
      <c r="B2" s="6">
        <f>'main-FTOC2010'!B2</f>
        <v>0.2790914945077505</v>
      </c>
      <c r="C2" s="6">
        <f>'main-FTOC2010'!C2</f>
        <v>6.3367495064464666E-2</v>
      </c>
      <c r="D2" s="6">
        <f>'main-FTOC2010'!D2</f>
        <v>6.6913329625833629E-2</v>
      </c>
      <c r="E2" s="6">
        <f>'main-FTOC2010'!E2</f>
        <v>0.1674548967046503</v>
      </c>
      <c r="F2" s="6">
        <f>'main-FTOC2010'!F2</f>
        <v>0.19733448475132223</v>
      </c>
      <c r="G2" s="6">
        <v>1E-4</v>
      </c>
      <c r="H2" s="6">
        <f>'main-FTOC2010'!H2</f>
        <v>2.2876352008832008E-5</v>
      </c>
      <c r="I2" s="6">
        <f>'main-FTOC2010'!I2</f>
        <v>0.103629874600009</v>
      </c>
      <c r="J2" s="6">
        <f>'main-FTOC2010'!J2</f>
        <v>2.7451622410598411E-2</v>
      </c>
      <c r="K2" s="6">
        <f>'main-FTOC2010'!K2</f>
        <v>2.7451622410598411E-2</v>
      </c>
      <c r="L2" s="6">
        <f>'main-FTOC2010'!L2</f>
        <v>1.35E-2</v>
      </c>
      <c r="M2" s="6">
        <f>'main-FTOC2010'!M2</f>
        <v>5.3759427220755218E-2</v>
      </c>
    </row>
    <row r="3" spans="1:13" x14ac:dyDescent="0.2">
      <c r="A3" t="s">
        <v>47</v>
      </c>
      <c r="B3" s="6">
        <f>'main-FTOC2010'!B3</f>
        <v>0</v>
      </c>
      <c r="C3" s="6">
        <f>'main-FTOC2010'!C3</f>
        <v>0</v>
      </c>
      <c r="D3" s="6">
        <f>'main-FTOC2010'!D3</f>
        <v>0</v>
      </c>
      <c r="E3" s="6">
        <f>'main-FTOC2010'!E3</f>
        <v>0</v>
      </c>
      <c r="F3" s="6">
        <f>'main-FTOC2010'!F3</f>
        <v>0</v>
      </c>
      <c r="G3" s="6">
        <f>'main-FTOC2010'!G3</f>
        <v>0</v>
      </c>
      <c r="H3" s="6">
        <f>'main-FTOC2010'!H3</f>
        <v>0</v>
      </c>
      <c r="I3" s="6">
        <f>'main-FTOC2010'!I3</f>
        <v>0</v>
      </c>
      <c r="J3" s="6">
        <f>'main-FTOC2010'!J3</f>
        <v>0</v>
      </c>
      <c r="K3" s="6">
        <f>'main-FTOC2010'!K3</f>
        <v>0</v>
      </c>
      <c r="L3" s="6">
        <f>'main-FTOC2010'!L3</f>
        <v>8.0160540398280536E-2</v>
      </c>
      <c r="M3" s="6">
        <f>'main-FTOC2010'!M3</f>
        <v>0</v>
      </c>
    </row>
    <row r="4" spans="1:13" x14ac:dyDescent="0.2">
      <c r="A4" t="str">
        <f>'seg corrected'!A44</f>
        <v>CEIT</v>
      </c>
      <c r="B4" s="6">
        <f>'main-FTOC2010'!B4</f>
        <v>4.5081967213114756E-2</v>
      </c>
      <c r="C4" s="6">
        <f>'main-FTOC2010'!C4</f>
        <v>0</v>
      </c>
      <c r="D4" s="6">
        <f>'main-FTOC2010'!D4</f>
        <v>0</v>
      </c>
      <c r="E4" s="6">
        <f>'main-FTOC2010'!E4</f>
        <v>2.4590163934426229E-2</v>
      </c>
      <c r="F4" s="6">
        <f>'main-FTOC2010'!F4</f>
        <v>2.1039343572480537E-2</v>
      </c>
      <c r="G4" s="6">
        <f>'main-FTOC2010'!G4</f>
        <v>0</v>
      </c>
      <c r="H4" s="6">
        <f>'main-FTOC2010'!H4</f>
        <v>0</v>
      </c>
      <c r="I4" s="6">
        <f>'main-FTOC2010'!I4</f>
        <v>9.2715231788079472E-2</v>
      </c>
      <c r="J4" s="6">
        <f>'main-FTOC2010'!J4</f>
        <v>0</v>
      </c>
      <c r="K4" s="6">
        <f>'main-FTOC2010'!K4</f>
        <v>0</v>
      </c>
      <c r="L4" s="6">
        <f>'main-FTOC2010'!L4</f>
        <v>0</v>
      </c>
      <c r="M4" s="6">
        <f>'main-FTOC2010'!M4</f>
        <v>4.2553191489361701E-2</v>
      </c>
    </row>
    <row r="5" spans="1:13" x14ac:dyDescent="0.2">
      <c r="A5" t="str">
        <f>'seg corrected'!A45</f>
        <v>EUR</v>
      </c>
      <c r="B5" s="6">
        <v>1E-4</v>
      </c>
      <c r="C5" s="6">
        <f>'main-FTOC2010'!C5</f>
        <v>0</v>
      </c>
      <c r="D5" s="6">
        <f>'main-FTOC2010'!D5</f>
        <v>0</v>
      </c>
      <c r="E5" s="6">
        <f>'main-FTOC2010'!E5</f>
        <v>0</v>
      </c>
      <c r="F5" s="6">
        <f>'main-FTOC2010'!F5</f>
        <v>0</v>
      </c>
      <c r="G5" s="6">
        <f>'main-FTOC2010'!G5</f>
        <v>0</v>
      </c>
      <c r="H5" s="6">
        <f>'main-FTOC2010'!H5</f>
        <v>0</v>
      </c>
      <c r="I5" s="6">
        <f>'main-FTOC2010'!I5</f>
        <v>0</v>
      </c>
      <c r="J5" s="6">
        <f>'main-FTOC2010'!J5</f>
        <v>0</v>
      </c>
      <c r="K5" s="6">
        <f>'main-FTOC2010'!K5</f>
        <v>0</v>
      </c>
      <c r="L5" s="6">
        <f>'main-FTOC2010'!L5</f>
        <v>0</v>
      </c>
      <c r="M5" s="6">
        <f>'main-FTOC2010'!M5</f>
        <v>0</v>
      </c>
    </row>
    <row r="6" spans="1:13" x14ac:dyDescent="0.2">
      <c r="A6" t="str">
        <f>'seg corrected'!A47</f>
        <v>LAC</v>
      </c>
      <c r="B6" s="6">
        <f>'main-FTOC2010'!B7</f>
        <v>0.44426229508196724</v>
      </c>
      <c r="C6" s="6">
        <f>'main-FTOC2010'!C7</f>
        <v>0.24187725631768953</v>
      </c>
      <c r="D6" s="6">
        <f>'main-FTOC2010'!D7</f>
        <v>0.40683760683760684</v>
      </c>
      <c r="E6" s="6">
        <f>'main-FTOC2010'!E7</f>
        <v>0.44672131147540983</v>
      </c>
      <c r="F6" s="6">
        <f>'main-FTOC2010'!F7</f>
        <v>0.30056205103543621</v>
      </c>
      <c r="G6" s="6">
        <f>'main-FTOC2010'!G7</f>
        <v>0</v>
      </c>
      <c r="H6" s="6">
        <f>'main-FTOC2010'!H7</f>
        <v>0</v>
      </c>
      <c r="I6" s="6">
        <f>'main-FTOC2010'!I7</f>
        <v>3.9735099337748346E-2</v>
      </c>
      <c r="J6" s="6">
        <f>'main-FTOC2010'!J7</f>
        <v>0</v>
      </c>
      <c r="K6" s="6">
        <f>'main-FTOC2010'!K7</f>
        <v>0</v>
      </c>
      <c r="L6" s="6">
        <f>'main-FTOC2010'!L7</f>
        <v>0.22580928151592242</v>
      </c>
      <c r="M6" s="6">
        <f>'main-FTOC2010'!M7</f>
        <v>0.1276595744680851</v>
      </c>
    </row>
    <row r="7" spans="1:13" x14ac:dyDescent="0.2">
      <c r="A7" t="str">
        <f>'seg corrected'!A48</f>
        <v>MENA</v>
      </c>
      <c r="B7" s="6">
        <f>'main-FTOC2010'!B8</f>
        <v>5.737704918032787E-2</v>
      </c>
      <c r="C7" s="6">
        <f>'main-FTOC2010'!C8</f>
        <v>0</v>
      </c>
      <c r="D7" s="6">
        <f>'main-FTOC2010'!D8</f>
        <v>1.7094017094017094E-3</v>
      </c>
      <c r="E7" s="6">
        <f>'main-FTOC2010'!E8</f>
        <v>6.9672131147540978E-2</v>
      </c>
      <c r="F7" s="6">
        <f>'main-FTOC2010'!F8</f>
        <v>8.7162994800276519E-2</v>
      </c>
      <c r="G7" s="6">
        <f>'main-FTOC2010'!G8</f>
        <v>0</v>
      </c>
      <c r="H7" s="6">
        <f>'main-FTOC2010'!H8</f>
        <v>0</v>
      </c>
      <c r="I7" s="6">
        <f>'main-FTOC2010'!I8</f>
        <v>0</v>
      </c>
      <c r="J7" s="6">
        <f>'main-FTOC2010'!J8</f>
        <v>0.22500000000000001</v>
      </c>
      <c r="K7" s="6">
        <f>'main-FTOC2010'!K8</f>
        <v>0.22500000000000001</v>
      </c>
      <c r="L7" s="6">
        <f>'main-FTOC2010'!L8</f>
        <v>0.13211685235546977</v>
      </c>
      <c r="M7" s="6">
        <f>'main-FTOC2010'!M8</f>
        <v>4.2553191489361701E-2</v>
      </c>
    </row>
    <row r="8" spans="1:13" x14ac:dyDescent="0.2">
      <c r="A8" t="str">
        <f>'seg corrected'!A49</f>
        <v>NA</v>
      </c>
      <c r="B8" s="6">
        <f>'main-FTOC2010'!B9</f>
        <v>0</v>
      </c>
      <c r="C8" s="6">
        <f>'main-FTOC2010'!C9</f>
        <v>9.7472924187725629E-2</v>
      </c>
      <c r="D8" s="6">
        <f>'main-FTOC2010'!D9</f>
        <v>5.8119658119658121E-2</v>
      </c>
      <c r="E8" s="6">
        <f>'main-FTOC2010'!E9</f>
        <v>0.14344262295081966</v>
      </c>
      <c r="F8" s="6">
        <f>'main-FTOC2010'!F9</f>
        <v>0</v>
      </c>
      <c r="G8" s="6">
        <f>'main-FTOC2010'!G9</f>
        <v>0</v>
      </c>
      <c r="H8" s="6">
        <f>'main-FTOC2010'!H9</f>
        <v>0</v>
      </c>
      <c r="I8" s="6">
        <f>'main-FTOC2010'!I9</f>
        <v>2.8697571743929361E-2</v>
      </c>
      <c r="J8" s="6">
        <f>'main-FTOC2010'!J9</f>
        <v>0</v>
      </c>
      <c r="K8" s="6">
        <f>'main-FTOC2010'!K9</f>
        <v>0</v>
      </c>
      <c r="L8" s="6">
        <f>'main-FTOC2010'!L9</f>
        <v>0</v>
      </c>
      <c r="M8" s="6">
        <f>'main-FTOC2010'!M9</f>
        <v>0.31914893617021278</v>
      </c>
    </row>
    <row r="9" spans="1:13" x14ac:dyDescent="0.2">
      <c r="A9" t="str">
        <f>'seg corrected'!A50</f>
        <v>NE Asia</v>
      </c>
      <c r="B9" s="6">
        <f>'main-FTOC2010'!B10</f>
        <v>0.23688524590163934</v>
      </c>
      <c r="C9" s="6">
        <f>'main-FTOC2010'!C10</f>
        <v>0.57761732851985559</v>
      </c>
      <c r="D9" s="6">
        <f>'main-FTOC2010'!D10</f>
        <v>0.53333333333333333</v>
      </c>
      <c r="E9" s="6">
        <f>'main-FTOC2010'!E10</f>
        <v>0.14754098360655737</v>
      </c>
      <c r="F9" s="6">
        <f>'main-FTOC2010'!F10</f>
        <v>0.34778034925310325</v>
      </c>
      <c r="G9" s="6">
        <f>'main-FTOC2010'!G10</f>
        <v>0</v>
      </c>
      <c r="H9" s="6">
        <f>'main-FTOC2010'!H10</f>
        <v>0</v>
      </c>
      <c r="I9" s="6">
        <f>'main-FTOC2010'!I10</f>
        <v>0.83222958057395147</v>
      </c>
      <c r="J9" s="6">
        <f>'main-FTOC2010'!J10</f>
        <v>0</v>
      </c>
      <c r="K9" s="6">
        <f>'main-FTOC2010'!K10</f>
        <v>0</v>
      </c>
      <c r="L9" s="6">
        <f>'main-FTOC2010'!L10</f>
        <v>4.1122028248091934E-2</v>
      </c>
      <c r="M9" s="6">
        <f>'main-FTOC2010'!M10</f>
        <v>0.34468085106382979</v>
      </c>
    </row>
    <row r="10" spans="1:13" x14ac:dyDescent="0.2">
      <c r="A10" t="str">
        <f>'seg corrected'!A51</f>
        <v>SCA</v>
      </c>
      <c r="B10" s="6">
        <f>'main-FTOC2010'!B11</f>
        <v>4.2622950819672129E-2</v>
      </c>
      <c r="C10" s="6">
        <f>'main-FTOC2010'!C11</f>
        <v>8.3032490974729242E-2</v>
      </c>
      <c r="D10" s="6">
        <f>'main-FTOC2010'!D11</f>
        <v>0</v>
      </c>
      <c r="E10" s="6">
        <f>'main-FTOC2010'!E11</f>
        <v>2.0491803278688523E-2</v>
      </c>
      <c r="F10" s="6">
        <f>'main-FTOC2010'!F11</f>
        <v>3.0056205103543626E-3</v>
      </c>
      <c r="G10" s="6">
        <f>'main-FTOC2010'!G11</f>
        <v>1</v>
      </c>
      <c r="H10" s="6">
        <f>'main-FTOC2010'!H11</f>
        <v>1</v>
      </c>
      <c r="I10" s="6">
        <f>'main-FTOC2010'!I11</f>
        <v>6.6225165562913907E-3</v>
      </c>
      <c r="J10" s="6">
        <f>'main-FTOC2010'!J11</f>
        <v>2.5000000000000001E-2</v>
      </c>
      <c r="K10" s="6">
        <f>'main-FTOC2010'!K11</f>
        <v>2.5000000000000001E-2</v>
      </c>
      <c r="L10" s="6">
        <f>'main-FTOC2010'!L11</f>
        <v>0.31577331344854809</v>
      </c>
      <c r="M10" s="6">
        <f>'main-FTOC2010'!M11</f>
        <v>0</v>
      </c>
    </row>
    <row r="11" spans="1:13" x14ac:dyDescent="0.2">
      <c r="A11" t="str">
        <f>'seg corrected'!A52</f>
        <v>SEA</v>
      </c>
      <c r="B11" s="6">
        <f>'main-FTOC2010'!B12</f>
        <v>0.16147540983606556</v>
      </c>
      <c r="C11" s="6">
        <f>'main-FTOC2010'!C12</f>
        <v>0</v>
      </c>
      <c r="D11" s="6">
        <f>'main-FTOC2010'!D12</f>
        <v>0</v>
      </c>
      <c r="E11" s="6">
        <f>'main-FTOC2010'!E12</f>
        <v>0.14207650273224043</v>
      </c>
      <c r="F11" s="6">
        <f>'main-FTOC2010'!F12</f>
        <v>0.23143277929728592</v>
      </c>
      <c r="G11" s="6">
        <f>'main-FTOC2010'!G12</f>
        <v>0</v>
      </c>
      <c r="H11" s="6">
        <f>'main-FTOC2010'!H12</f>
        <v>0</v>
      </c>
      <c r="I11" s="6">
        <f>'main-FTOC2010'!I12</f>
        <v>0</v>
      </c>
      <c r="J11" s="6">
        <f>'main-FTOC2010'!J12</f>
        <v>0.72499999999999998</v>
      </c>
      <c r="K11" s="6">
        <f>'main-FTOC2010'!K12</f>
        <v>0.72499999999999998</v>
      </c>
      <c r="L11" s="6">
        <f>'main-FTOC2010'!L12</f>
        <v>0.20501798403368715</v>
      </c>
      <c r="M11" s="6">
        <f>'main-FTOC2010'!M12</f>
        <v>0.12340425531914893</v>
      </c>
    </row>
    <row r="12" spans="1:13" x14ac:dyDescent="0.2">
      <c r="A12" t="str">
        <f>'seg corrected'!A53</f>
        <v>SSA</v>
      </c>
      <c r="B12" s="6">
        <f>'main-FTOC2010'!B13</f>
        <v>1.2295081967213115E-2</v>
      </c>
      <c r="C12" s="6">
        <f>'main-FTOC2010'!C13</f>
        <v>0</v>
      </c>
      <c r="D12" s="6">
        <f>'main-FTOC2010'!D13</f>
        <v>0</v>
      </c>
      <c r="E12" s="6">
        <f>'main-FTOC2010'!E13</f>
        <v>5.4644808743169399E-3</v>
      </c>
      <c r="F12" s="6">
        <v>8.9999999999999993E-3</v>
      </c>
      <c r="G12" s="6">
        <v>1E-4</v>
      </c>
      <c r="H12" s="6">
        <f>'main-FTOC2010'!H13</f>
        <v>0</v>
      </c>
      <c r="I12" s="6">
        <f>'main-FTOC2010'!I13</f>
        <v>0</v>
      </c>
      <c r="J12" s="6">
        <f>'main-FTOC2010'!J13</f>
        <v>2.5000000000000001E-2</v>
      </c>
      <c r="K12" s="6">
        <f>'main-FTOC2010'!K13</f>
        <v>2.5000000000000001E-2</v>
      </c>
      <c r="L12" s="6">
        <f>'main-FTOC2010'!L13</f>
        <v>0</v>
      </c>
      <c r="M12" s="6">
        <f>'main-FTOC2010'!M13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E0859-CB5A-864A-8E9C-2D57FB20B725}">
  <dimension ref="A1:M13"/>
  <sheetViews>
    <sheetView topLeftCell="B1" workbookViewId="0">
      <selection activeCell="E5" sqref="E5"/>
    </sheetView>
  </sheetViews>
  <sheetFormatPr baseColWidth="10" defaultRowHeight="16" x14ac:dyDescent="0.2"/>
  <sheetData>
    <row r="1" spans="1:1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24</v>
      </c>
    </row>
    <row r="2" spans="1:13" x14ac:dyDescent="0.2">
      <c r="A2" t="s">
        <v>12</v>
      </c>
      <c r="B2">
        <f>'main-FTOC2002'!B2</f>
        <v>0.17599999999999999</v>
      </c>
      <c r="C2">
        <f>'main-FTOC2002'!C2</f>
        <v>4.1000000000000002E-2</v>
      </c>
      <c r="D2">
        <f>'main-FTOC2002'!D2</f>
        <v>1.2999999999999999E-2</v>
      </c>
      <c r="E2">
        <f>'main-FTOC2002'!E2</f>
        <v>4.3999999999999997E-2</v>
      </c>
      <c r="F2">
        <f>'main-FTOC2002'!F2</f>
        <v>5.3999999999999999E-2</v>
      </c>
      <c r="G2">
        <f>'main-FTOC2002'!G2</f>
        <v>0.155</v>
      </c>
      <c r="H2">
        <f>'main-FTOC2002'!H2</f>
        <v>1E-4</v>
      </c>
      <c r="I2">
        <f>'main-FTOC2002'!I2</f>
        <v>1.4999999999999999E-2</v>
      </c>
      <c r="J2">
        <f>'main-FTOC2002'!J2</f>
        <v>4.8124999999999991E-3</v>
      </c>
      <c r="K2">
        <f>'main-FTOC2002'!K2</f>
        <v>6.1874999999999994E-3</v>
      </c>
      <c r="L2">
        <f>'main-FTOC2002'!L2</f>
        <v>3.2000000000000001E-2</v>
      </c>
      <c r="M2">
        <f>'main-FTOC2002'!M2</f>
        <v>3.9E-2</v>
      </c>
    </row>
    <row r="3" spans="1:13" x14ac:dyDescent="0.2">
      <c r="A3" t="s">
        <v>13</v>
      </c>
      <c r="B3">
        <f>'main-FTOC2002'!B3</f>
        <v>0.01</v>
      </c>
      <c r="C3">
        <f>'main-FTOC2002'!C3</f>
        <v>0.02</v>
      </c>
      <c r="D3">
        <f>'main-FTOC2002'!D3</f>
        <v>0</v>
      </c>
      <c r="E3">
        <f>'main-FTOC2002'!E3</f>
        <v>2E-3</v>
      </c>
      <c r="F3">
        <f>'main-FTOC2002'!F3</f>
        <v>5.0000000000000001E-3</v>
      </c>
      <c r="G3">
        <f>'main-FTOC2002'!G3</f>
        <v>0</v>
      </c>
      <c r="H3">
        <f>'main-FTOC2002'!H3</f>
        <v>2.3E-2</v>
      </c>
      <c r="I3">
        <f>'main-FTOC2002'!I3</f>
        <v>0</v>
      </c>
      <c r="J3">
        <f>'main-FTOC2002'!J3</f>
        <v>2.3E-2</v>
      </c>
      <c r="K3">
        <f>'main-FTOC2002'!K3</f>
        <v>2.3E-2</v>
      </c>
      <c r="L3">
        <f>'main-FTOC2002'!L3</f>
        <v>5.0000000000000001E-3</v>
      </c>
      <c r="M3">
        <f>'main-FTOC2002'!M3</f>
        <v>0</v>
      </c>
    </row>
    <row r="4" spans="1:13" x14ac:dyDescent="0.2">
      <c r="A4" t="s">
        <v>14</v>
      </c>
      <c r="B4">
        <f>'main-FTOC2002'!B4</f>
        <v>0.04</v>
      </c>
      <c r="C4">
        <f>'main-FTOC2002'!C4</f>
        <v>0</v>
      </c>
      <c r="D4">
        <f>'main-FTOC2002'!D4</f>
        <v>0</v>
      </c>
      <c r="E4">
        <f>'main-FTOC2002'!E4</f>
        <v>8.0000000000000002E-3</v>
      </c>
      <c r="F4">
        <f>'main-FTOC2002'!F4</f>
        <v>5.0000000000000001E-3</v>
      </c>
      <c r="G4">
        <f>'main-FTOC2002'!G4</f>
        <v>0</v>
      </c>
      <c r="H4">
        <f>'main-FTOC2002'!H4</f>
        <v>0</v>
      </c>
      <c r="I4">
        <f>'main-FTOC2002'!I4</f>
        <v>5.8000000000000003E-2</v>
      </c>
      <c r="J4">
        <f>'main-FTOC2002'!J4</f>
        <v>0</v>
      </c>
      <c r="K4">
        <f>'main-FTOC2002'!K4</f>
        <v>0</v>
      </c>
      <c r="L4">
        <f>'main-FTOC2002'!L4</f>
        <v>0</v>
      </c>
      <c r="M4">
        <f>'main-FTOC2002'!M4</f>
        <v>0.01</v>
      </c>
    </row>
    <row r="5" spans="1:13" x14ac:dyDescent="0.2">
      <c r="A5" t="s">
        <v>15</v>
      </c>
      <c r="B5">
        <f>'main-FTOC2002'!B5</f>
        <v>0.26</v>
      </c>
      <c r="C5">
        <f>'main-FTOC2002'!C5</f>
        <v>0.19</v>
      </c>
      <c r="D5">
        <f>'main-FTOC2002'!D5</f>
        <v>0.18</v>
      </c>
      <c r="E5">
        <f>'main-FTOC2002'!E5</f>
        <v>0.27600000000000002</v>
      </c>
      <c r="F5">
        <f>'main-FTOC2002'!F5</f>
        <v>0.218</v>
      </c>
      <c r="G5">
        <f>'main-FTOC2002'!G5</f>
        <v>0.19</v>
      </c>
      <c r="H5">
        <f>'main-FTOC2002'!H5</f>
        <v>0.46800000000000003</v>
      </c>
      <c r="I5">
        <f>'main-FTOC2002'!I5</f>
        <v>0.28100000000000003</v>
      </c>
      <c r="J5">
        <f>'main-FTOC2002'!J5</f>
        <v>0.46800000000000003</v>
      </c>
      <c r="K5">
        <f>'main-FTOC2002'!K5</f>
        <v>0.46800000000000003</v>
      </c>
      <c r="L5">
        <f>'main-FTOC2002'!L5</f>
        <v>0.40300000000000002</v>
      </c>
      <c r="M5">
        <f>'main-FTOC2002'!M5</f>
        <v>0.64</v>
      </c>
    </row>
    <row r="6" spans="1:13" x14ac:dyDescent="0.2">
      <c r="A6" t="s">
        <v>16</v>
      </c>
      <c r="B6">
        <f>'main-FTOC2002'!B6</f>
        <v>0.05</v>
      </c>
      <c r="C6">
        <f>'main-FTOC2002'!C6</f>
        <v>0.03</v>
      </c>
      <c r="D6">
        <f>'main-FTOC2002'!D6</f>
        <v>0.09</v>
      </c>
      <c r="E6">
        <f>'main-FTOC2002'!E6</f>
        <v>5.1999999999999998E-2</v>
      </c>
      <c r="F6">
        <f>'main-FTOC2002'!F6</f>
        <v>0.157</v>
      </c>
      <c r="G6">
        <f>'main-FTOC2002'!G6</f>
        <v>0.02</v>
      </c>
      <c r="H6">
        <f>'main-FTOC2002'!H6</f>
        <v>4.7E-2</v>
      </c>
      <c r="I6">
        <f>'main-FTOC2002'!I6</f>
        <v>1.2E-2</v>
      </c>
      <c r="J6">
        <f>'main-FTOC2002'!J6</f>
        <v>4.7E-2</v>
      </c>
      <c r="K6">
        <f>'main-FTOC2002'!K6</f>
        <v>4.7E-2</v>
      </c>
      <c r="L6">
        <f>'main-FTOC2002'!L6</f>
        <v>2.9000000000000001E-2</v>
      </c>
      <c r="M6">
        <f>'main-FTOC2002'!M6</f>
        <v>0.06</v>
      </c>
    </row>
    <row r="7" spans="1:13" x14ac:dyDescent="0.2">
      <c r="A7" t="s">
        <v>17</v>
      </c>
      <c r="B7">
        <f>'main-FTOC2002'!B7</f>
        <v>0.13</v>
      </c>
      <c r="C7">
        <f>'main-FTOC2002'!C7</f>
        <v>0.04</v>
      </c>
      <c r="D7">
        <f>'main-FTOC2002'!D7</f>
        <v>0.02</v>
      </c>
      <c r="E7">
        <f>'main-FTOC2002'!E7</f>
        <v>0.10100000000000001</v>
      </c>
      <c r="F7">
        <f>'main-FTOC2002'!F7</f>
        <v>5.8000000000000003E-2</v>
      </c>
      <c r="G7">
        <f>'main-FTOC2002'!G7</f>
        <v>0</v>
      </c>
      <c r="H7">
        <f>'main-FTOC2002'!H7</f>
        <v>0</v>
      </c>
      <c r="I7">
        <f>'main-FTOC2002'!I7</f>
        <v>8.9999999999999993E-3</v>
      </c>
      <c r="J7">
        <f>'main-FTOC2002'!J7</f>
        <v>0</v>
      </c>
      <c r="K7">
        <f>'main-FTOC2002'!K7</f>
        <v>0</v>
      </c>
      <c r="L7">
        <f>'main-FTOC2002'!L7</f>
        <v>9.9000000000000005E-2</v>
      </c>
      <c r="M7">
        <f>'main-FTOC2002'!M7</f>
        <v>0.01</v>
      </c>
    </row>
    <row r="8" spans="1:13" x14ac:dyDescent="0.2">
      <c r="A8" t="s">
        <v>18</v>
      </c>
      <c r="B8">
        <f>'main-FTOC2002'!B8</f>
        <v>0.04</v>
      </c>
      <c r="C8">
        <f>'main-FTOC2002'!C8</f>
        <v>0.08</v>
      </c>
      <c r="D8">
        <f>'main-FTOC2002'!D8</f>
        <v>0.02</v>
      </c>
      <c r="E8">
        <f>'main-FTOC2002'!E8</f>
        <v>5.5E-2</v>
      </c>
      <c r="F8">
        <f>'main-FTOC2002'!F8</f>
        <v>1.2999999999999999E-2</v>
      </c>
      <c r="G8">
        <f>'main-FTOC2002'!G8</f>
        <v>0.02</v>
      </c>
      <c r="H8">
        <f>'main-FTOC2002'!H8</f>
        <v>8.5000000000000006E-2</v>
      </c>
      <c r="I8">
        <f>'main-FTOC2002'!I8</f>
        <v>0</v>
      </c>
      <c r="J8">
        <f>'main-FTOC2002'!J8</f>
        <v>8.5000000000000006E-2</v>
      </c>
      <c r="K8">
        <f>'main-FTOC2002'!K8</f>
        <v>8.5000000000000006E-2</v>
      </c>
      <c r="L8">
        <f>'main-FTOC2002'!L8</f>
        <v>2.4E-2</v>
      </c>
      <c r="M8">
        <f>'main-FTOC2002'!M8</f>
        <v>0.01</v>
      </c>
    </row>
    <row r="9" spans="1:13" x14ac:dyDescent="0.2">
      <c r="A9" t="s">
        <v>19</v>
      </c>
      <c r="B9">
        <f>'main-FTOC2002'!B9</f>
        <v>0.22</v>
      </c>
      <c r="C9">
        <f>'main-FTOC2002'!C9</f>
        <v>0.49</v>
      </c>
      <c r="D9">
        <f>'main-FTOC2002'!D9</f>
        <v>0.34</v>
      </c>
      <c r="E9">
        <f>'main-FTOC2002'!E9</f>
        <v>0.25700000000000001</v>
      </c>
      <c r="F9">
        <f>'main-FTOC2002'!F9</f>
        <v>0.34399999999999997</v>
      </c>
      <c r="G9">
        <f>'main-FTOC2002'!G9</f>
        <v>0.77</v>
      </c>
      <c r="H9">
        <f>'main-FTOC2002'!H9</f>
        <v>0.23400000000000001</v>
      </c>
      <c r="I9">
        <f>'main-FTOC2002'!I9</f>
        <v>0.152</v>
      </c>
      <c r="J9">
        <f>'main-FTOC2002'!J9</f>
        <v>0.23400000000000001</v>
      </c>
      <c r="K9">
        <f>'main-FTOC2002'!K9</f>
        <v>0.23400000000000001</v>
      </c>
      <c r="L9">
        <f>'main-FTOC2002'!L9</f>
        <v>0.29599999999999999</v>
      </c>
      <c r="M9">
        <f>'main-FTOC2002'!M9</f>
        <v>0.18</v>
      </c>
    </row>
    <row r="10" spans="1:13" x14ac:dyDescent="0.2">
      <c r="A10" t="s">
        <v>20</v>
      </c>
      <c r="B10">
        <f>'main-FTOC2002'!B10</f>
        <v>0.18</v>
      </c>
      <c r="C10">
        <f>'main-FTOC2002'!C10</f>
        <v>0.08</v>
      </c>
      <c r="D10">
        <f>'main-FTOC2002'!D10</f>
        <v>0.27</v>
      </c>
      <c r="E10">
        <f>'main-FTOC2002'!E10</f>
        <v>0.18099999999999999</v>
      </c>
      <c r="F10">
        <f>'main-FTOC2002'!F10</f>
        <v>0.157</v>
      </c>
      <c r="G10">
        <f>'main-FTOC2002'!G10</f>
        <v>0</v>
      </c>
      <c r="H10">
        <f>'main-FTOC2002'!H10</f>
        <v>0</v>
      </c>
      <c r="I10">
        <f>'main-FTOC2002'!I10</f>
        <v>0.48099999999999998</v>
      </c>
      <c r="J10">
        <f>'main-FTOC2002'!J10</f>
        <v>0</v>
      </c>
      <c r="K10">
        <f>'main-FTOC2002'!K10</f>
        <v>0</v>
      </c>
      <c r="L10">
        <f>'main-FTOC2002'!L10</f>
        <v>1.4999999999999999E-2</v>
      </c>
      <c r="M10">
        <f>'main-FTOC2002'!M10</f>
        <v>0.09</v>
      </c>
    </row>
    <row r="11" spans="1:13" x14ac:dyDescent="0.2">
      <c r="A11" t="s">
        <v>21</v>
      </c>
      <c r="B11">
        <f>'main-FTOC2002'!B11</f>
        <v>0.03</v>
      </c>
      <c r="C11">
        <f>'main-FTOC2002'!C11</f>
        <v>0.01</v>
      </c>
      <c r="D11">
        <f>'main-FTOC2002'!D11</f>
        <v>0</v>
      </c>
      <c r="E11">
        <f>'main-FTOC2002'!E11</f>
        <v>7.0000000000000001E-3</v>
      </c>
      <c r="F11">
        <f>'main-FTOC2002'!F11</f>
        <v>1E-3</v>
      </c>
      <c r="G11">
        <f>'main-FTOC2002'!G11</f>
        <v>0</v>
      </c>
      <c r="H11">
        <f>'main-FTOC2002'!H11</f>
        <v>6.0000000000000001E-3</v>
      </c>
      <c r="I11">
        <f>'main-FTOC2002'!I11</f>
        <v>4.0000000000000001E-3</v>
      </c>
      <c r="J11">
        <f>'main-FTOC2002'!J11</f>
        <v>6.0000000000000001E-3</v>
      </c>
      <c r="K11">
        <f>'main-FTOC2002'!K11</f>
        <v>6.0000000000000001E-3</v>
      </c>
      <c r="L11">
        <f>'main-FTOC2002'!L11</f>
        <v>4.5999999999999999E-2</v>
      </c>
      <c r="M11">
        <f>'main-FTOC2002'!M11</f>
        <v>0</v>
      </c>
    </row>
    <row r="12" spans="1:13" x14ac:dyDescent="0.2">
      <c r="A12" t="s">
        <v>22</v>
      </c>
      <c r="B12">
        <f>'main-FTOC2002'!B12</f>
        <v>0.03</v>
      </c>
      <c r="C12">
        <f>'main-FTOC2002'!C12</f>
        <v>0.05</v>
      </c>
      <c r="D12">
        <f>'main-FTOC2002'!D12</f>
        <v>0.08</v>
      </c>
      <c r="E12">
        <f>'main-FTOC2002'!E12</f>
        <v>5.8999999999999997E-2</v>
      </c>
      <c r="F12">
        <f>'main-FTOC2002'!F12</f>
        <v>4.1000000000000002E-2</v>
      </c>
      <c r="G12">
        <f>'main-FTOC2002'!G12</f>
        <v>0</v>
      </c>
      <c r="H12">
        <f>'main-FTOC2002'!H12</f>
        <v>0.13100000000000001</v>
      </c>
      <c r="I12">
        <f>'main-FTOC2002'!I12</f>
        <v>0</v>
      </c>
      <c r="J12">
        <f>'main-FTOC2002'!J12</f>
        <v>0.13100000000000001</v>
      </c>
      <c r="K12">
        <f>'main-FTOC2002'!K12</f>
        <v>0.13100000000000001</v>
      </c>
      <c r="L12">
        <f>'main-FTOC2002'!L12</f>
        <v>8.2000000000000003E-2</v>
      </c>
      <c r="M12">
        <f>'main-FTOC2002'!M12</f>
        <v>0</v>
      </c>
    </row>
    <row r="13" spans="1:13" x14ac:dyDescent="0.2">
      <c r="A13" t="s">
        <v>23</v>
      </c>
      <c r="B13">
        <f>'main-FTOC2002'!B13</f>
        <v>0.01</v>
      </c>
      <c r="C13">
        <f>'main-FTOC2002'!C13</f>
        <v>0.01</v>
      </c>
      <c r="D13">
        <f>'main-FTOC2002'!D13</f>
        <v>0</v>
      </c>
      <c r="E13">
        <f>'main-FTOC2002'!E13</f>
        <v>0</v>
      </c>
      <c r="F13">
        <f>'main-FTOC2002'!F13</f>
        <v>1E-3</v>
      </c>
      <c r="G13">
        <f>'main-FTOC2002'!G13</f>
        <v>0</v>
      </c>
      <c r="H13">
        <f>'main-FTOC2002'!H13</f>
        <v>7.0000000000000001E-3</v>
      </c>
      <c r="I13">
        <f>'main-FTOC2002'!I13</f>
        <v>0</v>
      </c>
      <c r="J13">
        <f>'main-FTOC2002'!J13</f>
        <v>7.0000000000000001E-3</v>
      </c>
      <c r="K13">
        <f>'main-FTOC2002'!K13</f>
        <v>7.0000000000000001E-3</v>
      </c>
      <c r="L13">
        <f>'main-FTOC2002'!L13</f>
        <v>0</v>
      </c>
      <c r="M13">
        <f>'main-FTOC2002'!M13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8000A-666D-2744-A116-48E89B05F356}">
  <dimension ref="A1:M12"/>
  <sheetViews>
    <sheetView workbookViewId="0">
      <selection activeCell="H16" sqref="H16"/>
    </sheetView>
  </sheetViews>
  <sheetFormatPr baseColWidth="10" defaultRowHeight="16" x14ac:dyDescent="0.2"/>
  <sheetData>
    <row r="1" spans="1:13" s="1" customFormat="1" ht="221" x14ac:dyDescent="0.2">
      <c r="A1" s="1" t="s">
        <v>45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24</v>
      </c>
    </row>
    <row r="2" spans="1:13" s="7" customFormat="1" x14ac:dyDescent="0.2">
      <c r="A2" s="7" t="s">
        <v>44</v>
      </c>
      <c r="B2" s="7">
        <f>'main-FTOC2002'!B42</f>
        <v>6.82088E-2</v>
      </c>
      <c r="C2" s="7">
        <f>'main-FTOC2002'!C42</f>
        <v>3.0987389999999997E-2</v>
      </c>
      <c r="D2" s="7">
        <f>'main-FTOC2002'!D42</f>
        <v>1.10721E-2</v>
      </c>
      <c r="E2" s="7">
        <f>'main-FTOC2002'!E42</f>
        <v>3.056702E-2</v>
      </c>
      <c r="F2" s="7">
        <f>'main-FTOC2002'!F42</f>
        <v>4.3997472000000003E-2</v>
      </c>
      <c r="G2" s="7">
        <f>'main-FTOC2002'!G42</f>
        <v>0.11174105000000001</v>
      </c>
      <c r="H2" s="7">
        <f>'main-FTOC2002'!H42</f>
        <v>7.1585E-5</v>
      </c>
      <c r="I2" s="7">
        <f>'main-FTOC2002'!I42</f>
        <v>6.1805550000000008E-3</v>
      </c>
      <c r="J2" s="7">
        <f>'main-FTOC2002'!J42</f>
        <v>3.4330064999999995E-3</v>
      </c>
      <c r="K2" s="7">
        <f>'main-FTOC2002'!K42</f>
        <v>4.4138654999999992E-3</v>
      </c>
      <c r="L2" s="7">
        <f>'main-FTOC2002'!L42</f>
        <v>1.6820159999999999E-3</v>
      </c>
      <c r="M2" s="7">
        <f>'main-FTOC2002'!M42</f>
        <v>1.8984029999999999E-2</v>
      </c>
    </row>
    <row r="3" spans="1:13" s="7" customFormat="1" x14ac:dyDescent="0.2">
      <c r="A3" s="7" t="s">
        <v>13</v>
      </c>
      <c r="B3" s="7">
        <f>'main-FTOC2002'!B43</f>
        <v>1.2643529867113921E-3</v>
      </c>
      <c r="C3" s="7">
        <f>'main-FTOC2002'!C43</f>
        <v>1.9661546196694853E-2</v>
      </c>
      <c r="D3" s="7">
        <f>'main-FTOC2002'!D43</f>
        <v>0</v>
      </c>
      <c r="E3" s="7">
        <f>'main-FTOC2002'!E43</f>
        <v>2.8789198292800541E-3</v>
      </c>
      <c r="F3" s="7">
        <f>'main-FTOC2002'!F43</f>
        <v>6.1367162186045593E-3</v>
      </c>
      <c r="G3" s="7">
        <f>'main-FTOC2002'!G43</f>
        <v>0</v>
      </c>
      <c r="H3" s="7">
        <f>'main-FTOC2002'!H43</f>
        <v>3.2129636096947682E-2</v>
      </c>
      <c r="I3" s="7">
        <f>'main-FTOC2002'!I43</f>
        <v>0</v>
      </c>
      <c r="J3" s="7">
        <f>'main-FTOC2002'!J43</f>
        <v>3.2242146934472742E-2</v>
      </c>
      <c r="K3" s="7">
        <f>'main-FTOC2002'!K43</f>
        <v>3.2242146934472742E-2</v>
      </c>
      <c r="L3" s="7">
        <f>'main-FTOC2002'!L43</f>
        <v>6.9630728839678108E-2</v>
      </c>
      <c r="M3" s="7">
        <f>'main-FTOC2002'!M43</f>
        <v>0</v>
      </c>
    </row>
    <row r="4" spans="1:13" s="7" customFormat="1" x14ac:dyDescent="0.2">
      <c r="A4" s="7" t="s">
        <v>14</v>
      </c>
      <c r="B4" s="7">
        <f>'main-FTOC2002'!B44</f>
        <v>1.9507160366404333E-2</v>
      </c>
      <c r="C4" s="7">
        <f>'main-FTOC2002'!C44</f>
        <v>0</v>
      </c>
      <c r="D4" s="7">
        <f>'main-FTOC2002'!D44</f>
        <v>0</v>
      </c>
      <c r="E4" s="7">
        <f>'main-FTOC2002'!E44</f>
        <v>1.1515679317120216E-2</v>
      </c>
      <c r="F4" s="7">
        <f>'main-FTOC2002'!F44</f>
        <v>6.1367162186045593E-3</v>
      </c>
      <c r="G4" s="7">
        <f>'main-FTOC2002'!G44</f>
        <v>0</v>
      </c>
      <c r="H4" s="7">
        <f>'main-FTOC2002'!H44</f>
        <v>0</v>
      </c>
      <c r="I4" s="7">
        <f>'main-FTOC2002'!I44</f>
        <v>0.14076405759676922</v>
      </c>
      <c r="J4" s="7">
        <f>'main-FTOC2002'!J44</f>
        <v>0</v>
      </c>
      <c r="K4" s="7">
        <f>'main-FTOC2002'!K44</f>
        <v>0</v>
      </c>
      <c r="L4" s="7">
        <f>'main-FTOC2002'!L44</f>
        <v>0</v>
      </c>
      <c r="M4" s="7">
        <f>'main-FTOC2002'!M44</f>
        <v>2.05435832117838E-2</v>
      </c>
    </row>
    <row r="5" spans="1:13" s="7" customFormat="1" x14ac:dyDescent="0.2">
      <c r="A5" s="7" t="s">
        <v>15</v>
      </c>
      <c r="B5" s="7">
        <f>'main-FTOC2002'!B45</f>
        <v>3.5556702360985681E-2</v>
      </c>
      <c r="C5" s="7">
        <f>'main-FTOC2002'!C45</f>
        <v>0.15108694214001248</v>
      </c>
      <c r="D5" s="7">
        <f>'main-FTOC2002'!D45</f>
        <v>0.10461430081014442</v>
      </c>
      <c r="E5" s="7">
        <f>'main-FTOC2002'!E45</f>
        <v>0.31783274915251802</v>
      </c>
      <c r="F5" s="7">
        <f>'main-FTOC2002'!F45</f>
        <v>0.26756082713115881</v>
      </c>
      <c r="G5" s="7">
        <f>'main-FTOC2002'!G45</f>
        <v>3.8742700198360402E-2</v>
      </c>
      <c r="H5" s="7">
        <f>'main-FTOC2002'!H45</f>
        <v>0.45763777327652444</v>
      </c>
      <c r="I5" s="7">
        <f>'main-FTOC2002'!I45</f>
        <v>0.24142006664450036</v>
      </c>
      <c r="J5" s="7">
        <f>'main-FTOC2002'!J45</f>
        <v>0.45727214614944656</v>
      </c>
      <c r="K5" s="7">
        <f>'main-FTOC2002'!K45</f>
        <v>0.45727214614944656</v>
      </c>
      <c r="L5" s="7">
        <f>'main-FTOC2002'!L45</f>
        <v>0</v>
      </c>
      <c r="M5" s="7">
        <f>'main-FTOC2002'!M45</f>
        <v>0.46149105326951123</v>
      </c>
    </row>
    <row r="6" spans="1:13" s="7" customFormat="1" x14ac:dyDescent="0.2">
      <c r="A6" s="7" t="s">
        <v>17</v>
      </c>
      <c r="B6" s="7">
        <f>'main-FTOC2002'!B47</f>
        <v>0.2408463424074313</v>
      </c>
      <c r="C6" s="7">
        <f>'main-FTOC2002'!C47</f>
        <v>4.7685203561835976E-2</v>
      </c>
      <c r="D6" s="7">
        <f>'main-FTOC2002'!D47</f>
        <v>2.3482446870963954E-2</v>
      </c>
      <c r="E6" s="7">
        <f>'main-FTOC2002'!E47</f>
        <v>0.13011997898388525</v>
      </c>
      <c r="F6" s="7">
        <f>'main-FTOC2002'!F47</f>
        <v>6.4067317322231601E-2</v>
      </c>
      <c r="G6" s="7">
        <f>'main-FTOC2002'!G47</f>
        <v>0</v>
      </c>
      <c r="H6" s="7">
        <f>'main-FTOC2002'!H47</f>
        <v>0</v>
      </c>
      <c r="I6" s="7">
        <f>'main-FTOC2002'!I47</f>
        <v>2.1842698592602117E-2</v>
      </c>
      <c r="J6" s="7">
        <f>'main-FTOC2002'!J47</f>
        <v>0</v>
      </c>
      <c r="K6" s="7">
        <f>'main-FTOC2002'!K47</f>
        <v>0</v>
      </c>
      <c r="L6" s="7">
        <f>'main-FTOC2002'!L47</f>
        <v>0.20717995548199306</v>
      </c>
      <c r="M6" s="7">
        <f>'main-FTOC2002'!M47</f>
        <v>2.05435832117838E-2</v>
      </c>
    </row>
    <row r="7" spans="1:13" s="7" customFormat="1" x14ac:dyDescent="0.2">
      <c r="A7" s="7" t="s">
        <v>18</v>
      </c>
      <c r="B7" s="7">
        <f>'main-FTOC2002'!B48</f>
        <v>6.9152367436459816E-3</v>
      </c>
      <c r="C7" s="7">
        <f>'main-FTOC2002'!C48</f>
        <v>1.365458659151352E-2</v>
      </c>
      <c r="D7" s="7">
        <f>'main-FTOC2002'!D48</f>
        <v>3.522367030644593E-3</v>
      </c>
      <c r="E7" s="7">
        <f>'main-FTOC2002'!E48</f>
        <v>1.2113055181695828E-2</v>
      </c>
      <c r="F7" s="7">
        <f>'main-FTOC2002'!F48</f>
        <v>7.0204033540836154E-3</v>
      </c>
      <c r="G7" s="7">
        <f>'main-FTOC2002'!G48</f>
        <v>0</v>
      </c>
      <c r="H7" s="7">
        <f>'main-FTOC2002'!H48</f>
        <v>1.7810993923307959E-2</v>
      </c>
      <c r="I7" s="7">
        <f>'main-FTOC2002'!I48</f>
        <v>0</v>
      </c>
      <c r="J7" s="7">
        <f>'main-FTOC2002'!J48</f>
        <v>1.7992519821911204E-2</v>
      </c>
      <c r="K7" s="7">
        <f>'main-FTOC2002'!K48</f>
        <v>1.7992519821911204E-2</v>
      </c>
      <c r="L7" s="7">
        <f>'main-FTOC2002'!L48</f>
        <v>0.11780149534843903</v>
      </c>
      <c r="M7" s="7">
        <f>'main-FTOC2002'!M48</f>
        <v>3.2664297306736244E-3</v>
      </c>
    </row>
    <row r="8" spans="1:13" s="7" customFormat="1" x14ac:dyDescent="0.2">
      <c r="A8" s="7" t="s">
        <v>19</v>
      </c>
      <c r="B8" s="7">
        <f>'main-FTOC2002'!B49</f>
        <v>0.54382660301896535</v>
      </c>
      <c r="C8" s="7">
        <f>'main-FTOC2002'!C49</f>
        <v>0.63406501806057247</v>
      </c>
      <c r="D8" s="7">
        <f>'main-FTOC2002'!D49</f>
        <v>0.39920159680638723</v>
      </c>
      <c r="E8" s="7">
        <f>'main-FTOC2002'!E49</f>
        <v>0.36513196248767466</v>
      </c>
      <c r="F8" s="7">
        <f>'main-FTOC2002'!F49</f>
        <v>0.42220607583999364</v>
      </c>
      <c r="G8" s="7">
        <f>'main-FTOC2002'!G49</f>
        <v>0.93351458573192214</v>
      </c>
      <c r="H8" s="7">
        <f>'main-FTOC2002'!H49</f>
        <v>0.32688412376894604</v>
      </c>
      <c r="I8" s="7">
        <f>'main-FTOC2002'!I49</f>
        <v>0.36889890956394689</v>
      </c>
      <c r="J8" s="7">
        <f>'main-FTOC2002'!J49</f>
        <v>0.3280287992463749</v>
      </c>
      <c r="K8" s="7">
        <f>'main-FTOC2002'!K49</f>
        <v>0.3280287992463749</v>
      </c>
      <c r="L8" s="7">
        <f>'main-FTOC2002'!L49</f>
        <v>0</v>
      </c>
      <c r="M8" s="7">
        <f>'main-FTOC2002'!M49</f>
        <v>0.35573268689524823</v>
      </c>
    </row>
    <row r="9" spans="1:13" s="7" customFormat="1" x14ac:dyDescent="0.2">
      <c r="A9" s="7" t="s">
        <v>20</v>
      </c>
      <c r="B9" s="7">
        <f>'main-FTOC2002'!B50</f>
        <v>9.1033415043220225E-2</v>
      </c>
      <c r="C9" s="7">
        <f>'main-FTOC2002'!C50</f>
        <v>5.3136453247595243E-2</v>
      </c>
      <c r="D9" s="7">
        <f>'main-FTOC2002'!D50</f>
        <v>0.3170130327580134</v>
      </c>
      <c r="E9" s="7">
        <f>'main-FTOC2002'!E50</f>
        <v>3.3609949546929987E-2</v>
      </c>
      <c r="F9" s="7">
        <f>'main-FTOC2002'!F50</f>
        <v>8.2857942383598743E-3</v>
      </c>
      <c r="G9" s="7">
        <f>'main-FTOC2002'!G50</f>
        <v>0</v>
      </c>
      <c r="H9" s="7">
        <f>'main-FTOC2002'!H50</f>
        <v>0</v>
      </c>
      <c r="I9" s="7">
        <f>'main-FTOC2002'!I50</f>
        <v>0.19028145530619822</v>
      </c>
      <c r="J9" s="7">
        <f>'main-FTOC2002'!J50</f>
        <v>0</v>
      </c>
      <c r="K9" s="7">
        <f>'main-FTOC2002'!K50</f>
        <v>0</v>
      </c>
      <c r="L9" s="7">
        <f>'main-FTOC2002'!L50</f>
        <v>3.4244620740825293E-2</v>
      </c>
      <c r="M9" s="7">
        <f>'main-FTOC2002'!M50</f>
        <v>1.5161164410296446E-2</v>
      </c>
    </row>
    <row r="10" spans="1:13" s="7" customFormat="1" x14ac:dyDescent="0.2">
      <c r="A10" s="7" t="s">
        <v>21</v>
      </c>
      <c r="B10" s="7">
        <f>'main-FTOC2002'!B51</f>
        <v>0</v>
      </c>
      <c r="C10" s="7">
        <f>'main-FTOC2002'!C51</f>
        <v>9.698461212770744E-3</v>
      </c>
      <c r="D10" s="7">
        <f>'main-FTOC2002'!D51</f>
        <v>0</v>
      </c>
      <c r="E10" s="7">
        <f>'main-FTOC2002'!E51</f>
        <v>1.0076219402480189E-2</v>
      </c>
      <c r="F10" s="7">
        <f>'main-FTOC2002'!F51</f>
        <v>1.0849714274492861E-3</v>
      </c>
      <c r="G10" s="7">
        <f>'main-FTOC2002'!G51</f>
        <v>0</v>
      </c>
      <c r="H10" s="7">
        <f>'main-FTOC2002'!H51</f>
        <v>8.3816441992037444E-3</v>
      </c>
      <c r="I10" s="7">
        <f>'main-FTOC2002'!I51</f>
        <v>7.6692141725136324E-3</v>
      </c>
      <c r="J10" s="7">
        <f>'main-FTOC2002'!J51</f>
        <v>8.4109948524711507E-3</v>
      </c>
      <c r="K10" s="7">
        <f>'main-FTOC2002'!K51</f>
        <v>8.4109948524711507E-3</v>
      </c>
      <c r="L10" s="7">
        <f>'main-FTOC2002'!L51</f>
        <v>0.28092003881057015</v>
      </c>
      <c r="M10" s="7">
        <f>'main-FTOC2002'!M51</f>
        <v>0</v>
      </c>
    </row>
    <row r="11" spans="1:13" s="7" customFormat="1" x14ac:dyDescent="0.2">
      <c r="A11" s="7" t="s">
        <v>22</v>
      </c>
      <c r="B11" s="7">
        <f>'main-FTOC2002'!B52</f>
        <v>5.4109147206812022E-2</v>
      </c>
      <c r="C11" s="7">
        <f>'main-FTOC2002'!C52</f>
        <v>2.0442186321597274E-2</v>
      </c>
      <c r="D11" s="7">
        <f>'main-FTOC2002'!D52</f>
        <v>4.6495244804508631E-2</v>
      </c>
      <c r="E11" s="7">
        <f>'main-FTOC2002'!E52</f>
        <v>4.1869570537134464E-2</v>
      </c>
      <c r="F11" s="7">
        <f>'main-FTOC2002'!F52</f>
        <v>2.4808288985330794E-2</v>
      </c>
      <c r="G11" s="7">
        <f>'main-FTOC2002'!G52</f>
        <v>0</v>
      </c>
      <c r="H11" s="7">
        <f>'main-FTOC2002'!H52</f>
        <v>9.1499615841307544E-2</v>
      </c>
      <c r="I11" s="7">
        <f>'main-FTOC2002'!I52</f>
        <v>0</v>
      </c>
      <c r="J11" s="7">
        <f>'main-FTOC2002'!J52</f>
        <v>9.0167266650966152E-2</v>
      </c>
      <c r="K11" s="7">
        <f>'main-FTOC2002'!K52</f>
        <v>9.0167266650966152E-2</v>
      </c>
      <c r="L11" s="7">
        <f>'main-FTOC2002'!L52</f>
        <v>0.17160359949013565</v>
      </c>
      <c r="M11" s="7">
        <f>'main-FTOC2002'!M52</f>
        <v>0</v>
      </c>
    </row>
    <row r="12" spans="1:13" s="7" customFormat="1" x14ac:dyDescent="0.2">
      <c r="A12" s="7" t="s">
        <v>23</v>
      </c>
      <c r="B12" s="7">
        <f>'main-FTOC2002'!B53</f>
        <v>6.1927493226680429E-4</v>
      </c>
      <c r="C12" s="7">
        <f>'main-FTOC2002'!C53</f>
        <v>1.0876036994403209E-2</v>
      </c>
      <c r="D12" s="7">
        <f>'main-FTOC2002'!D53</f>
        <v>0</v>
      </c>
      <c r="E12" s="7">
        <f>'main-FTOC2002'!E53</f>
        <v>0</v>
      </c>
      <c r="F12" s="7">
        <f>'main-FTOC2002'!F53</f>
        <v>0</v>
      </c>
      <c r="G12" s="7">
        <f>'main-FTOC2002'!G53</f>
        <v>0</v>
      </c>
      <c r="H12" s="7">
        <f>'main-FTOC2002'!H53</f>
        <v>0</v>
      </c>
      <c r="I12" s="7">
        <f>'main-FTOC2002'!I53</f>
        <v>0</v>
      </c>
      <c r="J12" s="7">
        <f>'main-FTOC2002'!J53</f>
        <v>0</v>
      </c>
      <c r="K12" s="7">
        <f>'main-FTOC2002'!K53</f>
        <v>0</v>
      </c>
      <c r="L12" s="7">
        <f>'main-FTOC2002'!L53</f>
        <v>0</v>
      </c>
      <c r="M12" s="7">
        <f>'main-FTOC2002'!M53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2FA61-B7C1-F941-A97B-B380E5CA873E}">
  <dimension ref="A1:M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" sqref="F2"/>
    </sheetView>
  </sheetViews>
  <sheetFormatPr baseColWidth="10" defaultRowHeight="16" x14ac:dyDescent="0.2"/>
  <cols>
    <col min="2" max="12" width="16.83203125" customWidth="1"/>
    <col min="13" max="13" width="14.83203125" customWidth="1"/>
  </cols>
  <sheetData>
    <row r="1" spans="1:13" s="1" customFormat="1" ht="136" x14ac:dyDescent="0.2">
      <c r="A1" s="1" t="s">
        <v>42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24</v>
      </c>
    </row>
    <row r="2" spans="1:13" x14ac:dyDescent="0.2">
      <c r="A2" t="s">
        <v>12</v>
      </c>
      <c r="B2">
        <v>0.17100000000000001</v>
      </c>
      <c r="C2">
        <v>2.5000000000000001E-2</v>
      </c>
      <c r="D2">
        <v>1.4E-2</v>
      </c>
      <c r="E2">
        <v>5.0999999999999997E-2</v>
      </c>
      <c r="F2">
        <v>4.9000000000000002E-2</v>
      </c>
      <c r="G2">
        <v>0.152</v>
      </c>
      <c r="H2">
        <v>1E-4</v>
      </c>
      <c r="I2">
        <v>1.7000000000000001E-2</v>
      </c>
      <c r="J2">
        <v>7.0000000000000001E-3</v>
      </c>
      <c r="K2">
        <v>8.9999999999999993E-3</v>
      </c>
      <c r="L2">
        <v>0.03</v>
      </c>
      <c r="M2">
        <v>5.3199999999999997E-2</v>
      </c>
    </row>
    <row r="3" spans="1:13" x14ac:dyDescent="0.2">
      <c r="A3" t="s">
        <v>13</v>
      </c>
      <c r="B3">
        <v>0.01</v>
      </c>
      <c r="C3">
        <v>2.1000000000000001E-2</v>
      </c>
      <c r="D3">
        <v>0</v>
      </c>
      <c r="E3">
        <v>1E-3</v>
      </c>
      <c r="F3">
        <v>4.0000000000000001E-3</v>
      </c>
      <c r="G3">
        <v>0</v>
      </c>
      <c r="H3">
        <v>1.0999999999999999E-2</v>
      </c>
      <c r="I3">
        <v>3.0000000000000001E-3</v>
      </c>
      <c r="J3">
        <v>1.0999999999999999E-2</v>
      </c>
      <c r="K3">
        <v>1.6E-2</v>
      </c>
      <c r="L3">
        <v>5.0000000000000001E-3</v>
      </c>
      <c r="M3">
        <v>3.0000000000000001E-3</v>
      </c>
    </row>
    <row r="4" spans="1:13" x14ac:dyDescent="0.2">
      <c r="A4" t="s">
        <v>14</v>
      </c>
      <c r="B4">
        <v>0.04</v>
      </c>
      <c r="C4">
        <v>0</v>
      </c>
      <c r="D4">
        <v>0</v>
      </c>
      <c r="E4">
        <v>8.0000000000000002E-3</v>
      </c>
      <c r="F4">
        <v>7.0000000000000001E-3</v>
      </c>
      <c r="G4">
        <v>0</v>
      </c>
      <c r="H4">
        <v>0</v>
      </c>
      <c r="I4">
        <v>5.8999999999999997E-2</v>
      </c>
      <c r="J4">
        <v>0</v>
      </c>
      <c r="K4">
        <v>0</v>
      </c>
      <c r="L4">
        <v>0</v>
      </c>
      <c r="M4">
        <v>8.0000000000000002E-3</v>
      </c>
    </row>
    <row r="5" spans="1:13" x14ac:dyDescent="0.2">
      <c r="A5" t="s">
        <v>15</v>
      </c>
      <c r="B5">
        <v>0.26</v>
      </c>
      <c r="C5">
        <v>0.29899999999999999</v>
      </c>
      <c r="D5">
        <v>0.17899999999999999</v>
      </c>
      <c r="E5">
        <v>0.32400000000000001</v>
      </c>
      <c r="F5">
        <v>0.16400000000000001</v>
      </c>
      <c r="G5">
        <v>0.26500000000000001</v>
      </c>
      <c r="H5">
        <v>0.39200000000000002</v>
      </c>
      <c r="I5">
        <v>0.28199999999999997</v>
      </c>
      <c r="J5">
        <v>0.39200000000000002</v>
      </c>
      <c r="K5">
        <v>0.42899999999999999</v>
      </c>
      <c r="L5">
        <v>0.40300000000000002</v>
      </c>
      <c r="M5">
        <v>0.69599999999999995</v>
      </c>
    </row>
    <row r="6" spans="1:13" x14ac:dyDescent="0.2">
      <c r="A6" t="s">
        <v>16</v>
      </c>
      <c r="B6">
        <v>0.04</v>
      </c>
      <c r="C6">
        <v>2.9000000000000001E-2</v>
      </c>
      <c r="D6">
        <v>5.6000000000000001E-2</v>
      </c>
      <c r="E6">
        <v>5.3999999999999999E-2</v>
      </c>
      <c r="F6">
        <v>0.20699999999999999</v>
      </c>
      <c r="G6">
        <v>2.4E-2</v>
      </c>
      <c r="H6">
        <v>2.5000000000000001E-2</v>
      </c>
      <c r="I6">
        <v>8.9999999999999993E-3</v>
      </c>
      <c r="J6">
        <v>2.5000000000000001E-2</v>
      </c>
      <c r="K6">
        <v>3.6999999999999998E-2</v>
      </c>
      <c r="L6">
        <v>2.9000000000000001E-2</v>
      </c>
      <c r="M6">
        <v>4.3999999999999997E-2</v>
      </c>
    </row>
    <row r="7" spans="1:13" x14ac:dyDescent="0.2">
      <c r="A7" t="s">
        <v>17</v>
      </c>
      <c r="B7">
        <v>0.15</v>
      </c>
      <c r="C7">
        <v>6.6000000000000003E-2</v>
      </c>
      <c r="D7">
        <v>0.249</v>
      </c>
      <c r="E7">
        <v>0.16900000000000001</v>
      </c>
      <c r="F7">
        <v>0.1</v>
      </c>
      <c r="G7">
        <v>0</v>
      </c>
      <c r="H7">
        <v>0</v>
      </c>
      <c r="I7">
        <v>2.1999999999999999E-2</v>
      </c>
      <c r="J7">
        <v>0</v>
      </c>
      <c r="K7">
        <v>0</v>
      </c>
      <c r="L7">
        <v>9.9000000000000005E-2</v>
      </c>
      <c r="M7">
        <v>1.2999999999999999E-2</v>
      </c>
    </row>
    <row r="8" spans="1:13" x14ac:dyDescent="0.2">
      <c r="A8" t="s">
        <v>18</v>
      </c>
      <c r="B8">
        <v>7.0000000000000007E-2</v>
      </c>
      <c r="C8">
        <v>0</v>
      </c>
      <c r="D8">
        <v>2E-3</v>
      </c>
      <c r="E8">
        <v>3.5999999999999997E-2</v>
      </c>
      <c r="F8">
        <v>2.9000000000000001E-2</v>
      </c>
      <c r="G8">
        <v>2E-3</v>
      </c>
      <c r="H8">
        <v>9.8000000000000004E-2</v>
      </c>
      <c r="I8">
        <v>0</v>
      </c>
      <c r="J8">
        <v>9.8000000000000004E-2</v>
      </c>
      <c r="K8">
        <v>7.0999999999999994E-2</v>
      </c>
      <c r="L8">
        <v>2.4E-2</v>
      </c>
      <c r="M8">
        <v>8.9999999999999993E-3</v>
      </c>
    </row>
    <row r="9" spans="1:13" x14ac:dyDescent="0.2">
      <c r="A9" t="s">
        <v>19</v>
      </c>
      <c r="B9">
        <v>0.16</v>
      </c>
      <c r="C9">
        <v>0.41799999999999998</v>
      </c>
      <c r="D9">
        <v>0.22600000000000001</v>
      </c>
      <c r="E9">
        <v>0.22500000000000001</v>
      </c>
      <c r="F9">
        <v>0.26300000000000001</v>
      </c>
      <c r="G9">
        <v>0.70899999999999996</v>
      </c>
      <c r="H9">
        <v>0.13800000000000001</v>
      </c>
      <c r="I9">
        <v>7.6999999999999999E-2</v>
      </c>
      <c r="J9">
        <v>0.13800000000000001</v>
      </c>
      <c r="K9">
        <v>0.20100000000000001</v>
      </c>
      <c r="L9">
        <v>0.29599999999999999</v>
      </c>
      <c r="M9">
        <v>0.14499999999999999</v>
      </c>
    </row>
    <row r="10" spans="1:13" x14ac:dyDescent="0.2">
      <c r="A10" t="s">
        <v>20</v>
      </c>
      <c r="B10">
        <v>0.2</v>
      </c>
      <c r="C10">
        <v>0.14699999999999999</v>
      </c>
      <c r="D10">
        <v>0.28799999999999998</v>
      </c>
      <c r="E10">
        <v>8.1000000000000003E-2</v>
      </c>
      <c r="F10">
        <v>0.14499999999999999</v>
      </c>
      <c r="G10">
        <v>0</v>
      </c>
      <c r="H10">
        <v>0</v>
      </c>
      <c r="I10">
        <v>0.54</v>
      </c>
      <c r="J10">
        <v>0</v>
      </c>
      <c r="K10">
        <v>0</v>
      </c>
      <c r="L10">
        <v>1.4999999999999999E-2</v>
      </c>
      <c r="M10">
        <v>6.0999999999999999E-2</v>
      </c>
    </row>
    <row r="11" spans="1:13" x14ac:dyDescent="0.2">
      <c r="A11" t="s">
        <v>21</v>
      </c>
      <c r="B11">
        <v>0.02</v>
      </c>
      <c r="C11">
        <v>2.1000000000000001E-2</v>
      </c>
      <c r="D11">
        <v>0</v>
      </c>
      <c r="E11">
        <v>1.4E-2</v>
      </c>
      <c r="F11">
        <v>1E-3</v>
      </c>
      <c r="G11">
        <v>0</v>
      </c>
      <c r="H11">
        <v>0.01</v>
      </c>
      <c r="I11">
        <v>7.0000000000000001E-3</v>
      </c>
      <c r="J11">
        <v>0.01</v>
      </c>
      <c r="K11">
        <v>7.0000000000000001E-3</v>
      </c>
      <c r="L11">
        <v>4.5999999999999999E-2</v>
      </c>
      <c r="M11">
        <v>0</v>
      </c>
    </row>
    <row r="12" spans="1:13" x14ac:dyDescent="0.2">
      <c r="A12" t="s">
        <v>22</v>
      </c>
      <c r="B12">
        <v>0.04</v>
      </c>
      <c r="C12">
        <v>0</v>
      </c>
      <c r="D12">
        <v>0</v>
      </c>
      <c r="E12">
        <v>8.5000000000000006E-2</v>
      </c>
      <c r="F12">
        <v>7.6999999999999999E-2</v>
      </c>
      <c r="G12">
        <v>0</v>
      </c>
      <c r="H12">
        <v>0.318</v>
      </c>
      <c r="I12">
        <v>0</v>
      </c>
      <c r="J12">
        <v>0.318</v>
      </c>
      <c r="K12">
        <v>0.23200000000000001</v>
      </c>
      <c r="L12">
        <v>8.2000000000000003E-2</v>
      </c>
      <c r="M12">
        <v>2.1999999999999999E-2</v>
      </c>
    </row>
    <row r="13" spans="1:13" x14ac:dyDescent="0.2">
      <c r="A13" t="s">
        <v>23</v>
      </c>
      <c r="B13">
        <v>0.01</v>
      </c>
      <c r="C13">
        <v>0</v>
      </c>
      <c r="D13">
        <v>0</v>
      </c>
      <c r="E13">
        <v>2E-3</v>
      </c>
      <c r="F13">
        <v>3.0000000000000001E-3</v>
      </c>
      <c r="G13">
        <v>0</v>
      </c>
      <c r="H13">
        <v>8.0000000000000002E-3</v>
      </c>
      <c r="I13">
        <v>0</v>
      </c>
      <c r="J13">
        <v>8.0000000000000002E-3</v>
      </c>
      <c r="K13">
        <v>6.0000000000000001E-3</v>
      </c>
      <c r="L13">
        <v>0</v>
      </c>
      <c r="M13">
        <v>0</v>
      </c>
    </row>
    <row r="16" spans="1:13" x14ac:dyDescent="0.2">
      <c r="F16">
        <v>17800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03D99-43DB-954B-8D5D-F0615C983508}">
  <dimension ref="A1:M13"/>
  <sheetViews>
    <sheetView workbookViewId="0">
      <selection activeCell="L2" sqref="L2"/>
    </sheetView>
  </sheetViews>
  <sheetFormatPr baseColWidth="10" defaultRowHeight="16" x14ac:dyDescent="0.2"/>
  <sheetData>
    <row r="1" spans="1:13" x14ac:dyDescent="0.2">
      <c r="A1" t="s">
        <v>42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24</v>
      </c>
    </row>
    <row r="2" spans="1:13" x14ac:dyDescent="0.2">
      <c r="A2" t="s">
        <v>12</v>
      </c>
      <c r="B2">
        <f>'main-FTOC2005'!B2</f>
        <v>0.17100000000000001</v>
      </c>
      <c r="C2">
        <f>'main-FTOC2005'!C2</f>
        <v>2.5000000000000001E-2</v>
      </c>
      <c r="D2">
        <f>'main-FTOC2005'!D2</f>
        <v>1.4E-2</v>
      </c>
      <c r="E2">
        <f>'main-FTOC2005'!E2</f>
        <v>5.0999999999999997E-2</v>
      </c>
      <c r="F2">
        <f>'main-FTOC2005'!F2</f>
        <v>4.9000000000000002E-2</v>
      </c>
      <c r="G2">
        <f>'main-FTOC2005'!G2</f>
        <v>0.152</v>
      </c>
      <c r="H2">
        <f>'main-FTOC2005'!H2</f>
        <v>1E-4</v>
      </c>
      <c r="I2">
        <f>'main-FTOC2005'!I2</f>
        <v>1.7000000000000001E-2</v>
      </c>
      <c r="J2">
        <f>'main-FTOC2005'!J2</f>
        <v>7.0000000000000001E-3</v>
      </c>
      <c r="K2">
        <f>'main-FTOC2005'!K2</f>
        <v>8.9999999999999993E-3</v>
      </c>
      <c r="L2">
        <f>'main-FTOC2005'!L2</f>
        <v>0.03</v>
      </c>
      <c r="M2">
        <f>'main-FTOC2005'!M2</f>
        <v>5.3199999999999997E-2</v>
      </c>
    </row>
    <row r="3" spans="1:13" x14ac:dyDescent="0.2">
      <c r="A3" t="s">
        <v>13</v>
      </c>
      <c r="B3">
        <f>'main-FTOC2005'!B3</f>
        <v>0.01</v>
      </c>
      <c r="C3">
        <f>'main-FTOC2005'!C3</f>
        <v>2.1000000000000001E-2</v>
      </c>
      <c r="D3">
        <f>'main-FTOC2005'!D3</f>
        <v>0</v>
      </c>
      <c r="E3">
        <f>'main-FTOC2005'!E3</f>
        <v>1E-3</v>
      </c>
      <c r="F3">
        <f>'main-FTOC2005'!F3</f>
        <v>4.0000000000000001E-3</v>
      </c>
      <c r="G3">
        <f>'main-FTOC2005'!G3</f>
        <v>0</v>
      </c>
      <c r="H3">
        <f>'main-FTOC2005'!H3</f>
        <v>1.0999999999999999E-2</v>
      </c>
      <c r="I3">
        <f>'main-FTOC2005'!I3</f>
        <v>3.0000000000000001E-3</v>
      </c>
      <c r="J3">
        <f>'main-FTOC2005'!J3</f>
        <v>1.0999999999999999E-2</v>
      </c>
      <c r="K3">
        <f>'main-FTOC2005'!K3</f>
        <v>1.6E-2</v>
      </c>
      <c r="L3">
        <f>'main-FTOC2005'!L3</f>
        <v>5.0000000000000001E-3</v>
      </c>
      <c r="M3">
        <f>'main-FTOC2005'!M3</f>
        <v>3.0000000000000001E-3</v>
      </c>
    </row>
    <row r="4" spans="1:13" x14ac:dyDescent="0.2">
      <c r="A4" t="s">
        <v>14</v>
      </c>
      <c r="B4">
        <f>'main-FTOC2005'!B4</f>
        <v>0.04</v>
      </c>
      <c r="C4">
        <f>'main-FTOC2005'!C4</f>
        <v>0</v>
      </c>
      <c r="D4">
        <f>'main-FTOC2005'!D4</f>
        <v>0</v>
      </c>
      <c r="E4">
        <f>'main-FTOC2005'!E4</f>
        <v>8.0000000000000002E-3</v>
      </c>
      <c r="F4">
        <f>'main-FTOC2005'!F4</f>
        <v>7.0000000000000001E-3</v>
      </c>
      <c r="G4">
        <f>'main-FTOC2005'!G4</f>
        <v>0</v>
      </c>
      <c r="H4">
        <f>'main-FTOC2005'!H4</f>
        <v>0</v>
      </c>
      <c r="I4">
        <f>'main-FTOC2005'!I4</f>
        <v>5.8999999999999997E-2</v>
      </c>
      <c r="J4">
        <f>'main-FTOC2005'!J4</f>
        <v>0</v>
      </c>
      <c r="K4">
        <f>'main-FTOC2005'!K4</f>
        <v>0</v>
      </c>
      <c r="L4">
        <f>'main-FTOC2005'!L4</f>
        <v>0</v>
      </c>
      <c r="M4">
        <f>'main-FTOC2005'!M4</f>
        <v>8.0000000000000002E-3</v>
      </c>
    </row>
    <row r="5" spans="1:13" x14ac:dyDescent="0.2">
      <c r="A5" t="s">
        <v>15</v>
      </c>
      <c r="B5">
        <f>'main-FTOC2005'!B5</f>
        <v>0.26</v>
      </c>
      <c r="C5">
        <f>'main-FTOC2005'!C5</f>
        <v>0.29899999999999999</v>
      </c>
      <c r="D5">
        <f>'main-FTOC2005'!D5</f>
        <v>0.17899999999999999</v>
      </c>
      <c r="E5">
        <f>'main-FTOC2005'!E5</f>
        <v>0.32400000000000001</v>
      </c>
      <c r="F5">
        <f>'main-FTOC2005'!F5</f>
        <v>0.16400000000000001</v>
      </c>
      <c r="G5">
        <f>'main-FTOC2005'!G5</f>
        <v>0.26500000000000001</v>
      </c>
      <c r="H5">
        <f>'main-FTOC2005'!H5</f>
        <v>0.39200000000000002</v>
      </c>
      <c r="I5">
        <f>'main-FTOC2005'!I5</f>
        <v>0.28199999999999997</v>
      </c>
      <c r="J5">
        <f>'main-FTOC2005'!J5</f>
        <v>0.39200000000000002</v>
      </c>
      <c r="K5">
        <f>'main-FTOC2005'!K5</f>
        <v>0.42899999999999999</v>
      </c>
      <c r="L5">
        <f>'main-FTOC2005'!L5</f>
        <v>0.40300000000000002</v>
      </c>
      <c r="M5">
        <f>'main-FTOC2005'!M5</f>
        <v>0.69599999999999995</v>
      </c>
    </row>
    <row r="6" spans="1:13" x14ac:dyDescent="0.2">
      <c r="A6" t="s">
        <v>16</v>
      </c>
      <c r="B6">
        <f>'main-FTOC2005'!B6</f>
        <v>0.04</v>
      </c>
      <c r="C6">
        <f>'main-FTOC2005'!C6</f>
        <v>2.9000000000000001E-2</v>
      </c>
      <c r="D6">
        <f>'main-FTOC2005'!D6</f>
        <v>5.6000000000000001E-2</v>
      </c>
      <c r="E6">
        <f>'main-FTOC2005'!E6</f>
        <v>5.3999999999999999E-2</v>
      </c>
      <c r="F6">
        <f>'main-FTOC2005'!F6</f>
        <v>0.20699999999999999</v>
      </c>
      <c r="G6">
        <f>'main-FTOC2005'!G6</f>
        <v>2.4E-2</v>
      </c>
      <c r="H6">
        <f>'main-FTOC2005'!H6</f>
        <v>2.5000000000000001E-2</v>
      </c>
      <c r="I6">
        <f>'main-FTOC2005'!I6</f>
        <v>8.9999999999999993E-3</v>
      </c>
      <c r="J6">
        <f>'main-FTOC2005'!J6</f>
        <v>2.5000000000000001E-2</v>
      </c>
      <c r="K6">
        <f>'main-FTOC2005'!K6</f>
        <v>3.6999999999999998E-2</v>
      </c>
      <c r="L6">
        <f>'main-FTOC2005'!L6</f>
        <v>2.9000000000000001E-2</v>
      </c>
      <c r="M6">
        <f>'main-FTOC2005'!M6</f>
        <v>4.3999999999999997E-2</v>
      </c>
    </row>
    <row r="7" spans="1:13" x14ac:dyDescent="0.2">
      <c r="A7" t="s">
        <v>17</v>
      </c>
      <c r="B7">
        <f>'main-FTOC2005'!B7</f>
        <v>0.15</v>
      </c>
      <c r="C7">
        <f>'main-FTOC2005'!C7</f>
        <v>6.6000000000000003E-2</v>
      </c>
      <c r="D7">
        <f>'main-FTOC2005'!D7</f>
        <v>0.249</v>
      </c>
      <c r="E7">
        <f>'main-FTOC2005'!E7</f>
        <v>0.16900000000000001</v>
      </c>
      <c r="F7">
        <f>'main-FTOC2005'!F7</f>
        <v>0.1</v>
      </c>
      <c r="G7">
        <f>'main-FTOC2005'!G7</f>
        <v>0</v>
      </c>
      <c r="H7">
        <f>'main-FTOC2005'!H7</f>
        <v>0</v>
      </c>
      <c r="I7">
        <f>'main-FTOC2005'!I7</f>
        <v>2.1999999999999999E-2</v>
      </c>
      <c r="J7">
        <f>'main-FTOC2005'!J7</f>
        <v>0</v>
      </c>
      <c r="K7">
        <f>'main-FTOC2005'!K7</f>
        <v>0</v>
      </c>
      <c r="L7">
        <f>'main-FTOC2005'!L7</f>
        <v>9.9000000000000005E-2</v>
      </c>
      <c r="M7">
        <f>'main-FTOC2005'!M7</f>
        <v>1.2999999999999999E-2</v>
      </c>
    </row>
    <row r="8" spans="1:13" x14ac:dyDescent="0.2">
      <c r="A8" t="s">
        <v>18</v>
      </c>
      <c r="B8">
        <f>'main-FTOC2005'!B8</f>
        <v>7.0000000000000007E-2</v>
      </c>
      <c r="C8">
        <f>'main-FTOC2005'!C8</f>
        <v>0</v>
      </c>
      <c r="D8">
        <f>'main-FTOC2005'!D8</f>
        <v>2E-3</v>
      </c>
      <c r="E8">
        <f>'main-FTOC2005'!E8</f>
        <v>3.5999999999999997E-2</v>
      </c>
      <c r="F8">
        <f>'main-FTOC2005'!F8</f>
        <v>2.9000000000000001E-2</v>
      </c>
      <c r="G8">
        <f>'main-FTOC2005'!G8</f>
        <v>2E-3</v>
      </c>
      <c r="H8">
        <f>'main-FTOC2005'!H8</f>
        <v>9.8000000000000004E-2</v>
      </c>
      <c r="I8">
        <f>'main-FTOC2005'!I8</f>
        <v>0</v>
      </c>
      <c r="J8">
        <f>'main-FTOC2005'!J8</f>
        <v>9.8000000000000004E-2</v>
      </c>
      <c r="K8">
        <f>'main-FTOC2005'!K8</f>
        <v>7.0999999999999994E-2</v>
      </c>
      <c r="L8">
        <f>'main-FTOC2005'!L8</f>
        <v>2.4E-2</v>
      </c>
      <c r="M8">
        <f>'main-FTOC2005'!M8</f>
        <v>8.9999999999999993E-3</v>
      </c>
    </row>
    <row r="9" spans="1:13" x14ac:dyDescent="0.2">
      <c r="A9" t="s">
        <v>19</v>
      </c>
      <c r="B9">
        <f>'main-FTOC2005'!B9</f>
        <v>0.16</v>
      </c>
      <c r="C9">
        <f>'main-FTOC2005'!C9</f>
        <v>0.41799999999999998</v>
      </c>
      <c r="D9">
        <f>'main-FTOC2005'!D9</f>
        <v>0.22600000000000001</v>
      </c>
      <c r="E9">
        <f>'main-FTOC2005'!E9</f>
        <v>0.22500000000000001</v>
      </c>
      <c r="F9">
        <f>'main-FTOC2005'!F9</f>
        <v>0.26300000000000001</v>
      </c>
      <c r="G9">
        <f>'main-FTOC2005'!G9</f>
        <v>0.70899999999999996</v>
      </c>
      <c r="H9">
        <f>'main-FTOC2005'!H9</f>
        <v>0.13800000000000001</v>
      </c>
      <c r="I9">
        <f>'main-FTOC2005'!I9</f>
        <v>7.6999999999999999E-2</v>
      </c>
      <c r="J9">
        <f>'main-FTOC2005'!J9</f>
        <v>0.13800000000000001</v>
      </c>
      <c r="K9">
        <f>'main-FTOC2005'!K9</f>
        <v>0.20100000000000001</v>
      </c>
      <c r="L9">
        <f>'main-FTOC2005'!L9</f>
        <v>0.29599999999999999</v>
      </c>
      <c r="M9">
        <f>'main-FTOC2005'!M9</f>
        <v>0.14499999999999999</v>
      </c>
    </row>
    <row r="10" spans="1:13" x14ac:dyDescent="0.2">
      <c r="A10" t="s">
        <v>20</v>
      </c>
      <c r="B10">
        <f>'main-FTOC2005'!B10</f>
        <v>0.2</v>
      </c>
      <c r="C10">
        <f>'main-FTOC2005'!C10</f>
        <v>0.14699999999999999</v>
      </c>
      <c r="D10">
        <f>'main-FTOC2005'!D10</f>
        <v>0.28799999999999998</v>
      </c>
      <c r="E10">
        <f>'main-FTOC2005'!E10</f>
        <v>8.1000000000000003E-2</v>
      </c>
      <c r="F10">
        <f>'main-FTOC2005'!F10</f>
        <v>0.14499999999999999</v>
      </c>
      <c r="G10">
        <f>'main-FTOC2005'!G10</f>
        <v>0</v>
      </c>
      <c r="H10">
        <f>'main-FTOC2005'!H10</f>
        <v>0</v>
      </c>
      <c r="I10">
        <f>'main-FTOC2005'!I10</f>
        <v>0.54</v>
      </c>
      <c r="J10">
        <f>'main-FTOC2005'!J10</f>
        <v>0</v>
      </c>
      <c r="K10">
        <f>'main-FTOC2005'!K10</f>
        <v>0</v>
      </c>
      <c r="L10">
        <f>'main-FTOC2005'!L10</f>
        <v>1.4999999999999999E-2</v>
      </c>
      <c r="M10">
        <f>'main-FTOC2005'!M10</f>
        <v>6.0999999999999999E-2</v>
      </c>
    </row>
    <row r="11" spans="1:13" x14ac:dyDescent="0.2">
      <c r="A11" t="s">
        <v>21</v>
      </c>
      <c r="B11">
        <f>'main-FTOC2005'!B11</f>
        <v>0.02</v>
      </c>
      <c r="C11">
        <f>'main-FTOC2005'!C11</f>
        <v>2.1000000000000001E-2</v>
      </c>
      <c r="D11">
        <f>'main-FTOC2005'!D11</f>
        <v>0</v>
      </c>
      <c r="E11">
        <f>'main-FTOC2005'!E11</f>
        <v>1.4E-2</v>
      </c>
      <c r="F11">
        <f>'main-FTOC2005'!F11</f>
        <v>1E-3</v>
      </c>
      <c r="G11">
        <f>'main-FTOC2005'!G11</f>
        <v>0</v>
      </c>
      <c r="H11">
        <f>'main-FTOC2005'!H11</f>
        <v>0.01</v>
      </c>
      <c r="I11">
        <f>'main-FTOC2005'!I11</f>
        <v>7.0000000000000001E-3</v>
      </c>
      <c r="J11">
        <f>'main-FTOC2005'!J11</f>
        <v>0.01</v>
      </c>
      <c r="K11">
        <f>'main-FTOC2005'!K11</f>
        <v>7.0000000000000001E-3</v>
      </c>
      <c r="L11">
        <f>'main-FTOC2005'!L11</f>
        <v>4.5999999999999999E-2</v>
      </c>
      <c r="M11">
        <f>'main-FTOC2005'!M11</f>
        <v>0</v>
      </c>
    </row>
    <row r="12" spans="1:13" x14ac:dyDescent="0.2">
      <c r="A12" t="s">
        <v>22</v>
      </c>
      <c r="B12">
        <f>'main-FTOC2005'!B12</f>
        <v>0.04</v>
      </c>
      <c r="C12">
        <f>'main-FTOC2005'!C12</f>
        <v>0</v>
      </c>
      <c r="D12">
        <f>'main-FTOC2005'!D12</f>
        <v>0</v>
      </c>
      <c r="E12">
        <f>'main-FTOC2005'!E12</f>
        <v>8.5000000000000006E-2</v>
      </c>
      <c r="F12">
        <f>'main-FTOC2005'!F12</f>
        <v>7.6999999999999999E-2</v>
      </c>
      <c r="G12">
        <f>'main-FTOC2005'!G12</f>
        <v>0</v>
      </c>
      <c r="H12">
        <f>'main-FTOC2005'!H12</f>
        <v>0.318</v>
      </c>
      <c r="I12">
        <f>'main-FTOC2005'!I12</f>
        <v>0</v>
      </c>
      <c r="J12">
        <f>'main-FTOC2005'!J12</f>
        <v>0.318</v>
      </c>
      <c r="K12">
        <f>'main-FTOC2005'!K12</f>
        <v>0.23200000000000001</v>
      </c>
      <c r="L12">
        <f>'main-FTOC2005'!L12</f>
        <v>8.2000000000000003E-2</v>
      </c>
      <c r="M12">
        <f>'main-FTOC2005'!M12</f>
        <v>2.1999999999999999E-2</v>
      </c>
    </row>
    <row r="13" spans="1:13" x14ac:dyDescent="0.2">
      <c r="A13" t="s">
        <v>23</v>
      </c>
      <c r="B13">
        <f>'main-FTOC2005'!B13</f>
        <v>0.01</v>
      </c>
      <c r="C13">
        <f>'main-FTOC2005'!C13</f>
        <v>0</v>
      </c>
      <c r="D13">
        <f>'main-FTOC2005'!D13</f>
        <v>0</v>
      </c>
      <c r="E13">
        <f>'main-FTOC2005'!E13</f>
        <v>2E-3</v>
      </c>
      <c r="F13">
        <f>'main-FTOC2005'!F13</f>
        <v>3.0000000000000001E-3</v>
      </c>
      <c r="G13">
        <f>'main-FTOC2005'!G13</f>
        <v>0</v>
      </c>
      <c r="H13">
        <f>'main-FTOC2005'!H13</f>
        <v>8.0000000000000002E-3</v>
      </c>
      <c r="I13">
        <f>'main-FTOC2005'!I13</f>
        <v>0</v>
      </c>
      <c r="J13">
        <f>'main-FTOC2005'!J13</f>
        <v>8.0000000000000002E-3</v>
      </c>
      <c r="K13">
        <f>'main-FTOC2005'!K13</f>
        <v>6.0000000000000001E-3</v>
      </c>
      <c r="L13">
        <f>'main-FTOC2005'!L13</f>
        <v>0</v>
      </c>
      <c r="M13">
        <f>'main-FTOC2005'!M13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9306-B4CD-5C42-9B65-5AA8E6BC71F3}">
  <dimension ref="A1:M53"/>
  <sheetViews>
    <sheetView workbookViewId="0">
      <pane xSplit="1" ySplit="1" topLeftCell="F37" activePane="bottomRight" state="frozen"/>
      <selection pane="topRight" activeCell="B1" sqref="B1"/>
      <selection pane="bottomLeft" activeCell="A2" sqref="A2"/>
      <selection pane="bottomRight" activeCell="L52" sqref="L52"/>
    </sheetView>
  </sheetViews>
  <sheetFormatPr baseColWidth="10" defaultRowHeight="16" x14ac:dyDescent="0.2"/>
  <cols>
    <col min="2" max="12" width="16.83203125" customWidth="1"/>
    <col min="13" max="13" width="14.83203125" customWidth="1"/>
  </cols>
  <sheetData>
    <row r="1" spans="1:13" s="1" customFormat="1" ht="13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24</v>
      </c>
    </row>
    <row r="2" spans="1:13" x14ac:dyDescent="0.2">
      <c r="A2" t="s">
        <v>12</v>
      </c>
      <c r="B2">
        <v>0.17100000000000001</v>
      </c>
      <c r="C2">
        <v>2.5000000000000001E-2</v>
      </c>
      <c r="D2">
        <v>1.4E-2</v>
      </c>
      <c r="E2">
        <v>5.0999999999999997E-2</v>
      </c>
      <c r="F2">
        <v>4.9000000000000002E-2</v>
      </c>
      <c r="G2">
        <v>0.152</v>
      </c>
      <c r="H2">
        <v>1E-4</v>
      </c>
      <c r="I2">
        <v>1.7000000000000001E-2</v>
      </c>
      <c r="J2">
        <v>7.0000000000000001E-3</v>
      </c>
      <c r="K2">
        <v>8.9999999999999993E-3</v>
      </c>
      <c r="L2">
        <v>0.03</v>
      </c>
      <c r="M2">
        <v>5.3199999999999997E-2</v>
      </c>
    </row>
    <row r="3" spans="1:13" x14ac:dyDescent="0.2">
      <c r="A3" t="s">
        <v>13</v>
      </c>
      <c r="B3">
        <v>0.01</v>
      </c>
      <c r="C3">
        <v>2.1000000000000001E-2</v>
      </c>
      <c r="D3">
        <v>0</v>
      </c>
      <c r="E3">
        <v>1E-3</v>
      </c>
      <c r="F3">
        <v>4.0000000000000001E-3</v>
      </c>
      <c r="G3">
        <v>0</v>
      </c>
      <c r="H3">
        <v>1.0999999999999999E-2</v>
      </c>
      <c r="I3">
        <v>3.0000000000000001E-3</v>
      </c>
      <c r="J3">
        <v>1.0999999999999999E-2</v>
      </c>
      <c r="K3">
        <v>1.6E-2</v>
      </c>
      <c r="L3">
        <v>5.0000000000000001E-3</v>
      </c>
      <c r="M3">
        <v>3.0000000000000001E-3</v>
      </c>
    </row>
    <row r="4" spans="1:13" x14ac:dyDescent="0.2">
      <c r="A4" t="s">
        <v>14</v>
      </c>
      <c r="B4">
        <v>0.04</v>
      </c>
      <c r="C4">
        <v>0</v>
      </c>
      <c r="D4">
        <v>0</v>
      </c>
      <c r="E4">
        <v>8.0000000000000002E-3</v>
      </c>
      <c r="F4">
        <v>7.0000000000000001E-3</v>
      </c>
      <c r="G4">
        <v>0</v>
      </c>
      <c r="H4">
        <v>0</v>
      </c>
      <c r="I4">
        <v>5.8999999999999997E-2</v>
      </c>
      <c r="J4">
        <v>0</v>
      </c>
      <c r="K4">
        <v>0</v>
      </c>
      <c r="L4">
        <v>0</v>
      </c>
      <c r="M4">
        <v>8.0000000000000002E-3</v>
      </c>
    </row>
    <row r="5" spans="1:13" x14ac:dyDescent="0.2">
      <c r="A5" t="s">
        <v>15</v>
      </c>
      <c r="B5">
        <v>0.26</v>
      </c>
      <c r="C5">
        <v>0.29899999999999999</v>
      </c>
      <c r="D5">
        <v>0.17899999999999999</v>
      </c>
      <c r="E5">
        <v>0.32400000000000001</v>
      </c>
      <c r="F5">
        <v>0.16400000000000001</v>
      </c>
      <c r="G5">
        <v>0.26500000000000001</v>
      </c>
      <c r="H5">
        <v>0.39200000000000002</v>
      </c>
      <c r="I5">
        <v>0.28199999999999997</v>
      </c>
      <c r="J5">
        <v>0.39200000000000002</v>
      </c>
      <c r="K5">
        <v>0.42899999999999999</v>
      </c>
      <c r="L5">
        <v>0.40300000000000002</v>
      </c>
      <c r="M5">
        <v>0.69599999999999995</v>
      </c>
    </row>
    <row r="6" spans="1:13" x14ac:dyDescent="0.2">
      <c r="A6" t="s">
        <v>16</v>
      </c>
      <c r="B6">
        <v>0.04</v>
      </c>
      <c r="C6">
        <v>2.9000000000000001E-2</v>
      </c>
      <c r="D6">
        <v>5.6000000000000001E-2</v>
      </c>
      <c r="E6">
        <v>5.3999999999999999E-2</v>
      </c>
      <c r="F6">
        <v>0.20699999999999999</v>
      </c>
      <c r="G6">
        <v>2.4E-2</v>
      </c>
      <c r="H6">
        <v>2.5000000000000001E-2</v>
      </c>
      <c r="I6">
        <v>8.9999999999999993E-3</v>
      </c>
      <c r="J6">
        <v>2.5000000000000001E-2</v>
      </c>
      <c r="K6">
        <v>3.6999999999999998E-2</v>
      </c>
      <c r="L6">
        <v>2.9000000000000001E-2</v>
      </c>
      <c r="M6">
        <v>4.3999999999999997E-2</v>
      </c>
    </row>
    <row r="7" spans="1:13" x14ac:dyDescent="0.2">
      <c r="A7" t="s">
        <v>17</v>
      </c>
      <c r="B7">
        <v>0.15</v>
      </c>
      <c r="C7">
        <v>6.6000000000000003E-2</v>
      </c>
      <c r="D7">
        <v>0.249</v>
      </c>
      <c r="E7">
        <v>0.16900000000000001</v>
      </c>
      <c r="F7">
        <v>0.1</v>
      </c>
      <c r="G7">
        <v>0</v>
      </c>
      <c r="H7">
        <v>0</v>
      </c>
      <c r="I7">
        <v>2.1999999999999999E-2</v>
      </c>
      <c r="J7">
        <v>0</v>
      </c>
      <c r="K7">
        <v>0</v>
      </c>
      <c r="L7">
        <v>9.9000000000000005E-2</v>
      </c>
      <c r="M7">
        <v>1.2999999999999999E-2</v>
      </c>
    </row>
    <row r="8" spans="1:13" x14ac:dyDescent="0.2">
      <c r="A8" t="s">
        <v>18</v>
      </c>
      <c r="B8">
        <v>7.0000000000000007E-2</v>
      </c>
      <c r="C8">
        <v>0</v>
      </c>
      <c r="D8">
        <v>2E-3</v>
      </c>
      <c r="E8">
        <v>3.5999999999999997E-2</v>
      </c>
      <c r="F8">
        <v>2.9000000000000001E-2</v>
      </c>
      <c r="G8">
        <v>2E-3</v>
      </c>
      <c r="H8">
        <v>9.8000000000000004E-2</v>
      </c>
      <c r="I8">
        <v>0</v>
      </c>
      <c r="J8">
        <v>9.8000000000000004E-2</v>
      </c>
      <c r="K8">
        <v>7.0999999999999994E-2</v>
      </c>
      <c r="L8">
        <v>2.4E-2</v>
      </c>
      <c r="M8">
        <v>8.9999999999999993E-3</v>
      </c>
    </row>
    <row r="9" spans="1:13" x14ac:dyDescent="0.2">
      <c r="A9" t="s">
        <v>19</v>
      </c>
      <c r="B9">
        <v>0.16</v>
      </c>
      <c r="C9">
        <v>0.41799999999999998</v>
      </c>
      <c r="D9">
        <v>0.22600000000000001</v>
      </c>
      <c r="E9">
        <v>0.22500000000000001</v>
      </c>
      <c r="F9">
        <v>0.26300000000000001</v>
      </c>
      <c r="G9">
        <v>0.70899999999999996</v>
      </c>
      <c r="H9">
        <v>0.13800000000000001</v>
      </c>
      <c r="I9">
        <v>7.6999999999999999E-2</v>
      </c>
      <c r="J9">
        <v>0.13800000000000001</v>
      </c>
      <c r="K9">
        <v>0.20100000000000001</v>
      </c>
      <c r="L9">
        <v>0.29599999999999999</v>
      </c>
      <c r="M9">
        <v>0.14499999999999999</v>
      </c>
    </row>
    <row r="10" spans="1:13" x14ac:dyDescent="0.2">
      <c r="A10" t="s">
        <v>20</v>
      </c>
      <c r="B10">
        <v>0.2</v>
      </c>
      <c r="C10">
        <v>0.14699999999999999</v>
      </c>
      <c r="D10">
        <v>0.28799999999999998</v>
      </c>
      <c r="E10">
        <v>8.1000000000000003E-2</v>
      </c>
      <c r="F10">
        <v>0.14499999999999999</v>
      </c>
      <c r="G10">
        <v>0</v>
      </c>
      <c r="H10">
        <v>0</v>
      </c>
      <c r="I10">
        <v>0.54</v>
      </c>
      <c r="J10">
        <v>0</v>
      </c>
      <c r="K10">
        <v>0</v>
      </c>
      <c r="L10">
        <v>1.4999999999999999E-2</v>
      </c>
      <c r="M10">
        <v>6.0999999999999999E-2</v>
      </c>
    </row>
    <row r="11" spans="1:13" x14ac:dyDescent="0.2">
      <c r="A11" t="s">
        <v>21</v>
      </c>
      <c r="B11">
        <v>0.02</v>
      </c>
      <c r="C11">
        <v>2.1000000000000001E-2</v>
      </c>
      <c r="D11">
        <v>0</v>
      </c>
      <c r="E11">
        <v>1.4E-2</v>
      </c>
      <c r="F11">
        <v>1E-3</v>
      </c>
      <c r="G11">
        <v>0</v>
      </c>
      <c r="H11">
        <v>0.01</v>
      </c>
      <c r="I11">
        <v>7.0000000000000001E-3</v>
      </c>
      <c r="J11">
        <v>0.01</v>
      </c>
      <c r="K11">
        <v>7.0000000000000001E-3</v>
      </c>
      <c r="L11">
        <v>4.5999999999999999E-2</v>
      </c>
      <c r="M11">
        <v>0</v>
      </c>
    </row>
    <row r="12" spans="1:13" x14ac:dyDescent="0.2">
      <c r="A12" t="s">
        <v>22</v>
      </c>
      <c r="B12">
        <v>0.04</v>
      </c>
      <c r="C12">
        <v>0</v>
      </c>
      <c r="D12">
        <v>0</v>
      </c>
      <c r="E12">
        <v>8.5000000000000006E-2</v>
      </c>
      <c r="F12">
        <v>7.6999999999999999E-2</v>
      </c>
      <c r="G12">
        <v>0</v>
      </c>
      <c r="H12">
        <v>0.318</v>
      </c>
      <c r="I12">
        <v>0</v>
      </c>
      <c r="J12">
        <v>0.318</v>
      </c>
      <c r="K12">
        <v>0.23200000000000001</v>
      </c>
      <c r="L12">
        <v>8.2000000000000003E-2</v>
      </c>
      <c r="M12">
        <v>2.1999999999999999E-2</v>
      </c>
    </row>
    <row r="13" spans="1:13" x14ac:dyDescent="0.2">
      <c r="A13" t="s">
        <v>23</v>
      </c>
      <c r="B13">
        <v>0.01</v>
      </c>
      <c r="C13">
        <v>0</v>
      </c>
      <c r="D13">
        <v>0</v>
      </c>
      <c r="E13">
        <v>2E-3</v>
      </c>
      <c r="F13">
        <v>3.0000000000000001E-3</v>
      </c>
      <c r="G13">
        <v>0</v>
      </c>
      <c r="H13">
        <v>8.0000000000000002E-3</v>
      </c>
      <c r="I13">
        <v>0</v>
      </c>
      <c r="J13">
        <v>8.0000000000000002E-3</v>
      </c>
      <c r="K13">
        <v>6.0000000000000001E-3</v>
      </c>
      <c r="L13">
        <v>0</v>
      </c>
      <c r="M13">
        <v>0</v>
      </c>
    </row>
    <row r="14" spans="1:13" x14ac:dyDescent="0.2">
      <c r="A14" t="s">
        <v>36</v>
      </c>
    </row>
    <row r="15" spans="1:13" ht="24" x14ac:dyDescent="0.2">
      <c r="A15" s="2" t="s">
        <v>25</v>
      </c>
      <c r="B15" s="13">
        <v>0</v>
      </c>
      <c r="C15" s="14">
        <v>0.38700000000000001</v>
      </c>
      <c r="D15" s="17">
        <v>0.38200000000000001</v>
      </c>
      <c r="E15" s="14">
        <v>0.80600000000000005</v>
      </c>
      <c r="F15" s="18">
        <v>0.93400000000000005</v>
      </c>
      <c r="G15" s="18"/>
      <c r="H15">
        <v>0.67</v>
      </c>
      <c r="I15" s="15">
        <v>0.80800000000000005</v>
      </c>
      <c r="J15" s="14">
        <v>0.66800000000000004</v>
      </c>
      <c r="K15" s="14">
        <v>0.67900000000000005</v>
      </c>
      <c r="L15" s="14">
        <v>0.73099999999999998</v>
      </c>
      <c r="M15" s="14">
        <v>2.4E-2</v>
      </c>
    </row>
    <row r="16" spans="1:13" ht="17" x14ac:dyDescent="0.2">
      <c r="A16" s="3" t="s">
        <v>26</v>
      </c>
      <c r="B16" s="13">
        <v>0.19</v>
      </c>
      <c r="C16" s="14">
        <v>0.40100000000000002</v>
      </c>
      <c r="D16" s="17">
        <v>0.33</v>
      </c>
      <c r="E16" s="14">
        <v>1</v>
      </c>
      <c r="F16" s="18">
        <v>1</v>
      </c>
      <c r="G16" s="18"/>
      <c r="H16">
        <v>1</v>
      </c>
      <c r="I16" s="14">
        <v>1</v>
      </c>
      <c r="J16" s="14">
        <v>1</v>
      </c>
      <c r="K16" s="14">
        <v>0</v>
      </c>
      <c r="L16" s="14">
        <v>1</v>
      </c>
      <c r="M16" s="14">
        <v>0.85499999999999998</v>
      </c>
    </row>
    <row r="17" spans="1:13" x14ac:dyDescent="0.2">
      <c r="A17" s="4" t="s">
        <v>27</v>
      </c>
      <c r="B17" s="13">
        <v>2.4299999999999999E-2</v>
      </c>
      <c r="C17" s="14">
        <v>3.2000000000000001E-2</v>
      </c>
      <c r="D17" s="17">
        <v>0</v>
      </c>
      <c r="E17" s="14">
        <v>0</v>
      </c>
      <c r="F17" s="18">
        <v>0</v>
      </c>
      <c r="G17" s="18"/>
      <c r="H17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17" x14ac:dyDescent="0.2">
      <c r="A18" s="3" t="s">
        <v>28</v>
      </c>
      <c r="B18" s="13">
        <v>0</v>
      </c>
      <c r="C18" s="15">
        <v>0.105</v>
      </c>
      <c r="D18" s="17">
        <v>9.6000000000000002E-2</v>
      </c>
      <c r="E18" s="14">
        <v>3.4000000000000002E-2</v>
      </c>
      <c r="F18" s="18">
        <v>1.7999999999999999E-2</v>
      </c>
      <c r="G18" s="18">
        <v>5.5E-2</v>
      </c>
      <c r="H18">
        <v>0.14000000000000001</v>
      </c>
      <c r="I18" s="14">
        <v>0.66600000000000004</v>
      </c>
      <c r="J18" s="14">
        <v>0.14099999999999999</v>
      </c>
      <c r="K18" s="14">
        <v>0.14299999999999999</v>
      </c>
      <c r="L18" s="14">
        <v>0</v>
      </c>
      <c r="M18" s="14">
        <v>0.05</v>
      </c>
    </row>
    <row r="19" spans="1:13" ht="17" x14ac:dyDescent="0.2">
      <c r="A19" s="3" t="s">
        <v>29</v>
      </c>
      <c r="B19" s="13">
        <v>0.51100000000000001</v>
      </c>
      <c r="C19" s="14">
        <v>1</v>
      </c>
      <c r="D19" s="17">
        <v>0.92</v>
      </c>
      <c r="E19" s="14">
        <v>0.81299999999999994</v>
      </c>
      <c r="F19" s="20">
        <v>1</v>
      </c>
      <c r="G19" s="18"/>
      <c r="I19" s="14">
        <v>1</v>
      </c>
      <c r="J19" s="14"/>
      <c r="K19" s="14">
        <v>0</v>
      </c>
      <c r="L19" s="14">
        <v>0.104</v>
      </c>
      <c r="M19" s="14">
        <v>1</v>
      </c>
    </row>
    <row r="20" spans="1:13" ht="17" x14ac:dyDescent="0.2">
      <c r="A20" s="3" t="s">
        <v>30</v>
      </c>
      <c r="B20" s="13">
        <v>0.14699999999999999</v>
      </c>
      <c r="C20" s="14">
        <v>0.98199999999999998</v>
      </c>
      <c r="D20" s="17">
        <v>0.98799999999999999</v>
      </c>
      <c r="E20" s="14">
        <v>0.57299999999999995</v>
      </c>
      <c r="F20" s="18">
        <v>1</v>
      </c>
      <c r="G20" s="18"/>
      <c r="H20">
        <v>1</v>
      </c>
      <c r="I20" s="14">
        <v>0</v>
      </c>
      <c r="J20" s="14">
        <v>0.8</v>
      </c>
      <c r="K20" s="14">
        <v>0.79900000000000004</v>
      </c>
      <c r="L20" s="14">
        <v>0.251</v>
      </c>
      <c r="M20" s="14">
        <v>0.60099999999999998</v>
      </c>
    </row>
    <row r="21" spans="1:13" ht="17" x14ac:dyDescent="0.2">
      <c r="A21" s="3" t="s">
        <v>31</v>
      </c>
      <c r="B21" s="13">
        <v>0</v>
      </c>
      <c r="C21" s="14">
        <v>9.4E-2</v>
      </c>
      <c r="D21" s="17">
        <v>0.128</v>
      </c>
      <c r="E21" s="14">
        <v>0.33700000000000002</v>
      </c>
      <c r="F21" s="18">
        <v>0.18</v>
      </c>
      <c r="G21" s="18"/>
      <c r="H21">
        <v>0</v>
      </c>
      <c r="I21" s="14">
        <v>0.26100000000000001</v>
      </c>
      <c r="J21" s="14">
        <v>0</v>
      </c>
      <c r="K21" s="14">
        <v>0</v>
      </c>
      <c r="L21" s="14">
        <v>0</v>
      </c>
      <c r="M21" s="14">
        <v>0.312</v>
      </c>
    </row>
    <row r="22" spans="1:13" ht="17" x14ac:dyDescent="0.2">
      <c r="A22" s="3" t="s">
        <v>32</v>
      </c>
      <c r="B22" s="13">
        <v>0.19800000000000001</v>
      </c>
      <c r="C22" s="14">
        <v>1</v>
      </c>
      <c r="D22" s="17">
        <v>1</v>
      </c>
      <c r="E22" s="14">
        <v>0.48099999999999998</v>
      </c>
      <c r="F22" s="18">
        <v>0.79800000000000004</v>
      </c>
      <c r="G22" s="18"/>
      <c r="I22" s="14">
        <v>0.74</v>
      </c>
      <c r="J22" s="14"/>
      <c r="K22" s="14">
        <v>0</v>
      </c>
      <c r="L22" s="14">
        <v>0.125</v>
      </c>
      <c r="M22" s="14">
        <v>0.624</v>
      </c>
    </row>
    <row r="23" spans="1:13" ht="17" x14ac:dyDescent="0.2">
      <c r="A23" s="3" t="s">
        <v>33</v>
      </c>
      <c r="B23" s="13">
        <v>0.248</v>
      </c>
      <c r="C23" s="16">
        <v>0.96699999999999997</v>
      </c>
      <c r="D23" s="14">
        <v>0.97299999999999998</v>
      </c>
      <c r="E23" s="19">
        <v>0.50800000000000001</v>
      </c>
      <c r="F23" s="18">
        <v>1</v>
      </c>
      <c r="G23" s="18"/>
      <c r="H23">
        <v>1</v>
      </c>
      <c r="I23" s="14">
        <v>0.49199999999999999</v>
      </c>
      <c r="J23" s="14">
        <v>1</v>
      </c>
      <c r="K23" s="15">
        <v>1</v>
      </c>
      <c r="L23" s="14">
        <v>0.313</v>
      </c>
      <c r="M23" s="14">
        <v>0</v>
      </c>
    </row>
    <row r="24" spans="1:13" ht="17" x14ac:dyDescent="0.2">
      <c r="A24" s="3" t="s">
        <v>34</v>
      </c>
      <c r="B24" s="13">
        <v>0.65200000000000002</v>
      </c>
      <c r="C24" s="14">
        <v>0.98399999999999999</v>
      </c>
      <c r="D24" s="14">
        <v>0.98599999999999999</v>
      </c>
      <c r="E24" s="14">
        <v>0.58199999999999996</v>
      </c>
      <c r="F24" s="18">
        <v>1</v>
      </c>
      <c r="G24" s="18"/>
      <c r="H24">
        <v>1</v>
      </c>
      <c r="I24" s="14">
        <v>0</v>
      </c>
      <c r="J24" s="14">
        <v>0.76800000000000002</v>
      </c>
      <c r="K24" s="14">
        <v>0.76800000000000002</v>
      </c>
      <c r="L24" s="14">
        <v>0.114</v>
      </c>
      <c r="M24" s="14">
        <v>0.624</v>
      </c>
    </row>
    <row r="25" spans="1:13" ht="17" x14ac:dyDescent="0.2">
      <c r="A25" s="3" t="s">
        <v>35</v>
      </c>
      <c r="B25" s="13">
        <v>0.14899999999999999</v>
      </c>
      <c r="C25" s="14">
        <v>0.98399999999999999</v>
      </c>
      <c r="D25" s="14">
        <v>0.98699999999999999</v>
      </c>
      <c r="E25" s="14">
        <v>0.79200000000000004</v>
      </c>
      <c r="F25" s="20">
        <v>1</v>
      </c>
      <c r="G25" s="18"/>
      <c r="H25">
        <v>1</v>
      </c>
      <c r="I25" s="14">
        <v>0</v>
      </c>
      <c r="J25" s="14">
        <v>0.83599999999999997</v>
      </c>
      <c r="K25" s="14">
        <v>0.83499999999999996</v>
      </c>
      <c r="L25" s="14">
        <v>0</v>
      </c>
      <c r="M25" s="14">
        <v>0</v>
      </c>
    </row>
    <row r="27" spans="1:13" ht="51" x14ac:dyDescent="0.2">
      <c r="A27" s="3" t="s">
        <v>37</v>
      </c>
    </row>
    <row r="28" spans="1:13" ht="24" x14ac:dyDescent="0.2">
      <c r="A28" s="2" t="s">
        <v>25</v>
      </c>
      <c r="B28">
        <f>B3*B15</f>
        <v>0</v>
      </c>
      <c r="C28">
        <f t="shared" ref="C28:M28" si="0">C3*C15</f>
        <v>8.1270000000000005E-3</v>
      </c>
      <c r="D28">
        <f t="shared" si="0"/>
        <v>0</v>
      </c>
      <c r="E28">
        <f t="shared" si="0"/>
        <v>8.0600000000000008E-4</v>
      </c>
      <c r="F28">
        <f t="shared" si="0"/>
        <v>3.7360000000000002E-3</v>
      </c>
      <c r="G28">
        <f t="shared" si="0"/>
        <v>0</v>
      </c>
      <c r="H28">
        <f t="shared" si="0"/>
        <v>7.3699999999999998E-3</v>
      </c>
      <c r="I28">
        <f t="shared" si="0"/>
        <v>2.4240000000000004E-3</v>
      </c>
      <c r="J28">
        <f t="shared" si="0"/>
        <v>7.3480000000000004E-3</v>
      </c>
      <c r="K28">
        <f t="shared" si="0"/>
        <v>1.0864E-2</v>
      </c>
      <c r="L28">
        <f t="shared" si="0"/>
        <v>3.6549999999999998E-3</v>
      </c>
      <c r="M28">
        <f t="shared" si="0"/>
        <v>7.2000000000000002E-5</v>
      </c>
    </row>
    <row r="29" spans="1:13" ht="17" x14ac:dyDescent="0.2">
      <c r="A29" s="3" t="s">
        <v>26</v>
      </c>
      <c r="B29">
        <f t="shared" ref="B29:M29" si="1">B4*B16</f>
        <v>7.6E-3</v>
      </c>
      <c r="C29">
        <f t="shared" si="1"/>
        <v>0</v>
      </c>
      <c r="D29">
        <f t="shared" si="1"/>
        <v>0</v>
      </c>
      <c r="E29">
        <f t="shared" si="1"/>
        <v>8.0000000000000002E-3</v>
      </c>
      <c r="F29">
        <f t="shared" si="1"/>
        <v>7.0000000000000001E-3</v>
      </c>
      <c r="G29">
        <f t="shared" si="1"/>
        <v>0</v>
      </c>
      <c r="H29">
        <f t="shared" si="1"/>
        <v>0</v>
      </c>
      <c r="I29">
        <f t="shared" si="1"/>
        <v>5.8999999999999997E-2</v>
      </c>
      <c r="J29">
        <f t="shared" si="1"/>
        <v>0</v>
      </c>
      <c r="K29">
        <f t="shared" si="1"/>
        <v>0</v>
      </c>
      <c r="L29">
        <f t="shared" si="1"/>
        <v>0</v>
      </c>
      <c r="M29">
        <f t="shared" si="1"/>
        <v>6.8399999999999997E-3</v>
      </c>
    </row>
    <row r="30" spans="1:13" x14ac:dyDescent="0.2">
      <c r="A30" s="4" t="s">
        <v>27</v>
      </c>
      <c r="B30">
        <f t="shared" ref="B30:M30" si="2">B5*B17</f>
        <v>6.3179999999999998E-3</v>
      </c>
      <c r="C30">
        <f t="shared" si="2"/>
        <v>9.5680000000000001E-3</v>
      </c>
      <c r="D30">
        <f t="shared" si="2"/>
        <v>0</v>
      </c>
      <c r="E30">
        <f t="shared" si="2"/>
        <v>0</v>
      </c>
      <c r="F30">
        <f t="shared" si="2"/>
        <v>0</v>
      </c>
      <c r="G30">
        <f t="shared" si="2"/>
        <v>0</v>
      </c>
      <c r="H30">
        <f t="shared" si="2"/>
        <v>0</v>
      </c>
      <c r="I30">
        <f t="shared" si="2"/>
        <v>0</v>
      </c>
      <c r="J30">
        <f t="shared" si="2"/>
        <v>0</v>
      </c>
      <c r="K30">
        <f t="shared" si="2"/>
        <v>0</v>
      </c>
      <c r="L30">
        <f t="shared" si="2"/>
        <v>0</v>
      </c>
      <c r="M30">
        <f t="shared" si="2"/>
        <v>0</v>
      </c>
    </row>
    <row r="31" spans="1:13" ht="17" x14ac:dyDescent="0.2">
      <c r="A31" s="3" t="s">
        <v>28</v>
      </c>
      <c r="B31">
        <f t="shared" ref="B31:M31" si="3">B6*B18</f>
        <v>0</v>
      </c>
      <c r="C31">
        <f t="shared" si="3"/>
        <v>3.045E-3</v>
      </c>
      <c r="D31">
        <f t="shared" si="3"/>
        <v>5.3760000000000006E-3</v>
      </c>
      <c r="E31">
        <f t="shared" si="3"/>
        <v>1.8360000000000002E-3</v>
      </c>
      <c r="F31">
        <f t="shared" si="3"/>
        <v>3.7259999999999997E-3</v>
      </c>
      <c r="G31">
        <f t="shared" si="3"/>
        <v>1.32E-3</v>
      </c>
      <c r="H31">
        <f t="shared" si="3"/>
        <v>3.5000000000000005E-3</v>
      </c>
      <c r="I31">
        <f t="shared" si="3"/>
        <v>5.9940000000000002E-3</v>
      </c>
      <c r="J31">
        <f t="shared" si="3"/>
        <v>3.5249999999999999E-3</v>
      </c>
      <c r="K31">
        <f t="shared" si="3"/>
        <v>5.2909999999999997E-3</v>
      </c>
      <c r="L31">
        <f t="shared" si="3"/>
        <v>0</v>
      </c>
      <c r="M31">
        <f t="shared" si="3"/>
        <v>2.2000000000000001E-3</v>
      </c>
    </row>
    <row r="32" spans="1:13" ht="17" x14ac:dyDescent="0.2">
      <c r="A32" s="3" t="s">
        <v>29</v>
      </c>
      <c r="B32">
        <f t="shared" ref="B32:M32" si="4">B7*B19</f>
        <v>7.6649999999999996E-2</v>
      </c>
      <c r="C32">
        <f t="shared" si="4"/>
        <v>6.6000000000000003E-2</v>
      </c>
      <c r="D32">
        <f t="shared" si="4"/>
        <v>0.22908000000000001</v>
      </c>
      <c r="E32">
        <f t="shared" si="4"/>
        <v>0.13739699999999999</v>
      </c>
      <c r="F32">
        <f t="shared" si="4"/>
        <v>0.1</v>
      </c>
      <c r="G32">
        <f t="shared" si="4"/>
        <v>0</v>
      </c>
      <c r="H32">
        <f t="shared" si="4"/>
        <v>0</v>
      </c>
      <c r="I32">
        <f t="shared" si="4"/>
        <v>2.1999999999999999E-2</v>
      </c>
      <c r="J32">
        <f t="shared" si="4"/>
        <v>0</v>
      </c>
      <c r="K32">
        <f t="shared" si="4"/>
        <v>0</v>
      </c>
      <c r="L32">
        <f t="shared" si="4"/>
        <v>1.0296E-2</v>
      </c>
      <c r="M32">
        <f t="shared" si="4"/>
        <v>1.2999999999999999E-2</v>
      </c>
    </row>
    <row r="33" spans="1:13" ht="17" x14ac:dyDescent="0.2">
      <c r="A33" s="3" t="s">
        <v>30</v>
      </c>
      <c r="B33">
        <f t="shared" ref="B33:M33" si="5">B8*B20</f>
        <v>1.0290000000000001E-2</v>
      </c>
      <c r="C33">
        <f t="shared" si="5"/>
        <v>0</v>
      </c>
      <c r="D33">
        <f t="shared" si="5"/>
        <v>1.9759999999999999E-3</v>
      </c>
      <c r="E33">
        <f t="shared" si="5"/>
        <v>2.0627999999999997E-2</v>
      </c>
      <c r="F33">
        <f t="shared" si="5"/>
        <v>2.9000000000000001E-2</v>
      </c>
      <c r="G33">
        <f t="shared" si="5"/>
        <v>0</v>
      </c>
      <c r="H33">
        <f t="shared" si="5"/>
        <v>9.8000000000000004E-2</v>
      </c>
      <c r="I33">
        <f t="shared" si="5"/>
        <v>0</v>
      </c>
      <c r="J33">
        <f t="shared" si="5"/>
        <v>7.8400000000000011E-2</v>
      </c>
      <c r="K33">
        <f t="shared" si="5"/>
        <v>5.6728999999999995E-2</v>
      </c>
      <c r="L33">
        <f t="shared" si="5"/>
        <v>6.0239999999999998E-3</v>
      </c>
      <c r="M33">
        <f t="shared" si="5"/>
        <v>5.4089999999999997E-3</v>
      </c>
    </row>
    <row r="34" spans="1:13" ht="17" x14ac:dyDescent="0.2">
      <c r="A34" s="3" t="s">
        <v>31</v>
      </c>
      <c r="B34">
        <f t="shared" ref="B34:M34" si="6">B9*B21</f>
        <v>0</v>
      </c>
      <c r="C34">
        <f t="shared" si="6"/>
        <v>3.9292000000000001E-2</v>
      </c>
      <c r="D34">
        <f t="shared" si="6"/>
        <v>2.8928000000000002E-2</v>
      </c>
      <c r="E34">
        <f t="shared" si="6"/>
        <v>7.5825000000000004E-2</v>
      </c>
      <c r="F34">
        <f t="shared" si="6"/>
        <v>4.734E-2</v>
      </c>
      <c r="G34">
        <f t="shared" si="6"/>
        <v>0</v>
      </c>
      <c r="H34">
        <f t="shared" si="6"/>
        <v>0</v>
      </c>
      <c r="I34">
        <f t="shared" si="6"/>
        <v>2.0097E-2</v>
      </c>
      <c r="J34">
        <f t="shared" si="6"/>
        <v>0</v>
      </c>
      <c r="K34">
        <f t="shared" si="6"/>
        <v>0</v>
      </c>
      <c r="L34">
        <f t="shared" si="6"/>
        <v>0</v>
      </c>
      <c r="M34">
        <f t="shared" si="6"/>
        <v>4.5239999999999995E-2</v>
      </c>
    </row>
    <row r="35" spans="1:13" ht="17" x14ac:dyDescent="0.2">
      <c r="A35" s="3" t="s">
        <v>32</v>
      </c>
      <c r="B35">
        <f t="shared" ref="B35:M35" si="7">B10*B22</f>
        <v>3.9600000000000003E-2</v>
      </c>
      <c r="C35">
        <f t="shared" si="7"/>
        <v>0.14699999999999999</v>
      </c>
      <c r="D35">
        <f t="shared" si="7"/>
        <v>0.28799999999999998</v>
      </c>
      <c r="E35">
        <f t="shared" si="7"/>
        <v>3.8961000000000003E-2</v>
      </c>
      <c r="F35">
        <f t="shared" si="7"/>
        <v>0.11570999999999999</v>
      </c>
      <c r="G35">
        <f t="shared" si="7"/>
        <v>0</v>
      </c>
      <c r="H35">
        <f t="shared" si="7"/>
        <v>0</v>
      </c>
      <c r="I35">
        <f t="shared" si="7"/>
        <v>0.39960000000000001</v>
      </c>
      <c r="J35">
        <f t="shared" si="7"/>
        <v>0</v>
      </c>
      <c r="K35">
        <f t="shared" si="7"/>
        <v>0</v>
      </c>
      <c r="L35">
        <f t="shared" si="7"/>
        <v>1.8749999999999999E-3</v>
      </c>
      <c r="M35">
        <f t="shared" si="7"/>
        <v>3.8064000000000001E-2</v>
      </c>
    </row>
    <row r="36" spans="1:13" ht="17" x14ac:dyDescent="0.2">
      <c r="A36" s="3" t="s">
        <v>33</v>
      </c>
      <c r="B36">
        <f t="shared" ref="B36:M36" si="8">B11*B23</f>
        <v>4.96E-3</v>
      </c>
      <c r="C36">
        <f t="shared" si="8"/>
        <v>2.0307000000000002E-2</v>
      </c>
      <c r="D36">
        <f t="shared" si="8"/>
        <v>0</v>
      </c>
      <c r="E36">
        <f t="shared" si="8"/>
        <v>7.1120000000000003E-3</v>
      </c>
      <c r="F36">
        <f t="shared" si="8"/>
        <v>1E-3</v>
      </c>
      <c r="G36">
        <f t="shared" si="8"/>
        <v>0</v>
      </c>
      <c r="H36">
        <f t="shared" si="8"/>
        <v>0.01</v>
      </c>
      <c r="I36">
        <f t="shared" si="8"/>
        <v>3.444E-3</v>
      </c>
      <c r="J36">
        <f t="shared" si="8"/>
        <v>0.01</v>
      </c>
      <c r="K36">
        <f t="shared" si="8"/>
        <v>7.0000000000000001E-3</v>
      </c>
      <c r="L36">
        <f t="shared" si="8"/>
        <v>1.4397999999999999E-2</v>
      </c>
      <c r="M36">
        <f t="shared" si="8"/>
        <v>0</v>
      </c>
    </row>
    <row r="37" spans="1:13" ht="17" x14ac:dyDescent="0.2">
      <c r="A37" s="3" t="s">
        <v>34</v>
      </c>
      <c r="B37">
        <f t="shared" ref="B37:M37" si="9">B12*B24</f>
        <v>2.6080000000000002E-2</v>
      </c>
      <c r="C37">
        <f t="shared" si="9"/>
        <v>0</v>
      </c>
      <c r="D37">
        <f t="shared" si="9"/>
        <v>0</v>
      </c>
      <c r="E37">
        <f t="shared" si="9"/>
        <v>4.947E-2</v>
      </c>
      <c r="F37">
        <f t="shared" si="9"/>
        <v>7.6999999999999999E-2</v>
      </c>
      <c r="G37">
        <f t="shared" si="9"/>
        <v>0</v>
      </c>
      <c r="H37">
        <f t="shared" si="9"/>
        <v>0.318</v>
      </c>
      <c r="I37">
        <f t="shared" si="9"/>
        <v>0</v>
      </c>
      <c r="J37">
        <f t="shared" si="9"/>
        <v>0.244224</v>
      </c>
      <c r="K37">
        <f t="shared" si="9"/>
        <v>0.178176</v>
      </c>
      <c r="L37">
        <f t="shared" si="9"/>
        <v>9.3480000000000004E-3</v>
      </c>
      <c r="M37">
        <f t="shared" si="9"/>
        <v>1.3727999999999999E-2</v>
      </c>
    </row>
    <row r="38" spans="1:13" ht="17" x14ac:dyDescent="0.2">
      <c r="A38" s="3" t="s">
        <v>35</v>
      </c>
      <c r="B38">
        <f t="shared" ref="B38:M38" si="10">B13*B25</f>
        <v>1.49E-3</v>
      </c>
      <c r="C38">
        <f t="shared" si="10"/>
        <v>0</v>
      </c>
      <c r="D38">
        <f t="shared" si="10"/>
        <v>0</v>
      </c>
      <c r="E38">
        <f t="shared" si="10"/>
        <v>1.5840000000000001E-3</v>
      </c>
      <c r="F38">
        <f t="shared" si="10"/>
        <v>3.0000000000000001E-3</v>
      </c>
      <c r="G38">
        <f t="shared" si="10"/>
        <v>0</v>
      </c>
      <c r="H38">
        <f t="shared" si="10"/>
        <v>8.0000000000000002E-3</v>
      </c>
      <c r="I38">
        <f t="shared" si="10"/>
        <v>0</v>
      </c>
      <c r="J38">
        <f t="shared" si="10"/>
        <v>6.6879999999999995E-3</v>
      </c>
      <c r="K38">
        <f t="shared" si="10"/>
        <v>5.0099999999999997E-3</v>
      </c>
      <c r="L38">
        <f t="shared" si="10"/>
        <v>0</v>
      </c>
      <c r="M38">
        <f t="shared" si="10"/>
        <v>0</v>
      </c>
    </row>
    <row r="40" spans="1:13" x14ac:dyDescent="0.2">
      <c r="B40">
        <f>SUM(B28:B38)</f>
        <v>0.17298799999999998</v>
      </c>
      <c r="C40">
        <f t="shared" ref="C40:M40" si="11">SUM(C28:C38)</f>
        <v>0.29333900000000002</v>
      </c>
      <c r="D40">
        <f t="shared" si="11"/>
        <v>0.55335999999999996</v>
      </c>
      <c r="E40">
        <f t="shared" si="11"/>
        <v>0.34161900000000001</v>
      </c>
      <c r="F40">
        <f t="shared" si="11"/>
        <v>0.38751200000000002</v>
      </c>
      <c r="G40">
        <f t="shared" si="11"/>
        <v>1.32E-3</v>
      </c>
      <c r="H40">
        <f t="shared" si="11"/>
        <v>0.44486999999999999</v>
      </c>
      <c r="I40">
        <f t="shared" si="11"/>
        <v>0.51255899999999999</v>
      </c>
      <c r="J40">
        <f t="shared" si="11"/>
        <v>0.35018499999999997</v>
      </c>
      <c r="K40">
        <f t="shared" si="11"/>
        <v>0.26307000000000003</v>
      </c>
      <c r="L40">
        <f t="shared" si="11"/>
        <v>4.5596000000000005E-2</v>
      </c>
      <c r="M40">
        <f t="shared" si="11"/>
        <v>0.124553</v>
      </c>
    </row>
    <row r="42" spans="1:13" x14ac:dyDescent="0.2">
      <c r="B42">
        <f>B2*B40</f>
        <v>2.9580947999999999E-2</v>
      </c>
      <c r="C42">
        <f t="shared" ref="C42:M42" si="12">C2*C40</f>
        <v>7.3334750000000008E-3</v>
      </c>
      <c r="D42">
        <f t="shared" si="12"/>
        <v>7.7470399999999993E-3</v>
      </c>
      <c r="E42">
        <f t="shared" si="12"/>
        <v>1.7422568999999999E-2</v>
      </c>
      <c r="F42">
        <f t="shared" si="12"/>
        <v>1.8988088E-2</v>
      </c>
      <c r="G42">
        <f t="shared" si="12"/>
        <v>2.0064E-4</v>
      </c>
      <c r="H42">
        <f t="shared" si="12"/>
        <v>4.4487000000000003E-5</v>
      </c>
      <c r="I42">
        <f t="shared" si="12"/>
        <v>8.7135030000000009E-3</v>
      </c>
      <c r="J42">
        <f t="shared" si="12"/>
        <v>2.451295E-3</v>
      </c>
      <c r="K42">
        <f t="shared" si="12"/>
        <v>2.3676299999999999E-3</v>
      </c>
      <c r="L42">
        <f t="shared" si="12"/>
        <v>1.3678800000000001E-3</v>
      </c>
      <c r="M42">
        <f t="shared" si="12"/>
        <v>6.6262195999999994E-3</v>
      </c>
    </row>
    <row r="43" spans="1:13" s="7" customFormat="1" ht="24" x14ac:dyDescent="0.2">
      <c r="A43" s="10" t="s">
        <v>25</v>
      </c>
      <c r="B43" s="7">
        <f>B28/B$40</f>
        <v>0</v>
      </c>
      <c r="C43" s="7">
        <f t="shared" ref="C43:M43" si="13">C28/C$40</f>
        <v>2.77051466051224E-2</v>
      </c>
      <c r="D43" s="7">
        <f t="shared" si="13"/>
        <v>0</v>
      </c>
      <c r="E43" s="7">
        <f t="shared" si="13"/>
        <v>2.3593535488365697E-3</v>
      </c>
      <c r="F43" s="7">
        <f t="shared" si="13"/>
        <v>9.6409917628357319E-3</v>
      </c>
      <c r="G43" s="7">
        <f t="shared" si="13"/>
        <v>0</v>
      </c>
      <c r="H43" s="7">
        <f t="shared" si="13"/>
        <v>1.6566637444646752E-2</v>
      </c>
      <c r="I43" s="7">
        <f t="shared" si="13"/>
        <v>4.7292116614867756E-3</v>
      </c>
      <c r="J43" s="7">
        <f t="shared" si="13"/>
        <v>2.0983194597141513E-2</v>
      </c>
      <c r="K43" s="7">
        <f t="shared" si="13"/>
        <v>4.1296993195727369E-2</v>
      </c>
      <c r="L43" s="7">
        <f t="shared" si="13"/>
        <v>8.0160540398280536E-2</v>
      </c>
      <c r="M43" s="7">
        <f t="shared" si="13"/>
        <v>5.7806716819345984E-4</v>
      </c>
    </row>
    <row r="44" spans="1:13" s="7" customFormat="1" ht="17" x14ac:dyDescent="0.2">
      <c r="A44" s="11" t="s">
        <v>26</v>
      </c>
      <c r="B44" s="7">
        <f t="shared" ref="B44:M44" si="14">B29/B$40</f>
        <v>4.3933683261266683E-2</v>
      </c>
      <c r="C44" s="7">
        <f t="shared" si="14"/>
        <v>0</v>
      </c>
      <c r="D44" s="7">
        <f t="shared" si="14"/>
        <v>0</v>
      </c>
      <c r="E44" s="7">
        <f t="shared" si="14"/>
        <v>2.3417901229147092E-2</v>
      </c>
      <c r="F44" s="7">
        <f t="shared" si="14"/>
        <v>1.8063956729081936E-2</v>
      </c>
      <c r="G44" s="7">
        <f t="shared" si="14"/>
        <v>0</v>
      </c>
      <c r="H44" s="7">
        <f t="shared" si="14"/>
        <v>0</v>
      </c>
      <c r="I44" s="7">
        <f t="shared" si="14"/>
        <v>0.11510869968140253</v>
      </c>
      <c r="J44" s="7">
        <f t="shared" si="14"/>
        <v>0</v>
      </c>
      <c r="K44" s="7">
        <f t="shared" si="14"/>
        <v>0</v>
      </c>
      <c r="L44" s="7">
        <f t="shared" si="14"/>
        <v>0</v>
      </c>
      <c r="M44" s="7">
        <f t="shared" si="14"/>
        <v>5.4916380978378684E-2</v>
      </c>
    </row>
    <row r="45" spans="1:13" s="7" customFormat="1" x14ac:dyDescent="0.2">
      <c r="A45" s="12" t="s">
        <v>27</v>
      </c>
      <c r="B45" s="7">
        <f t="shared" ref="B45:M45" si="15">B30/B$40</f>
        <v>3.65227645848267E-2</v>
      </c>
      <c r="C45" s="7">
        <f t="shared" si="15"/>
        <v>3.2617551706387492E-2</v>
      </c>
      <c r="D45" s="7">
        <f t="shared" si="15"/>
        <v>0</v>
      </c>
      <c r="E45" s="7">
        <f t="shared" si="15"/>
        <v>0</v>
      </c>
      <c r="F45" s="7">
        <f t="shared" si="15"/>
        <v>0</v>
      </c>
      <c r="G45" s="7">
        <f t="shared" si="15"/>
        <v>0</v>
      </c>
      <c r="H45" s="7">
        <f t="shared" si="15"/>
        <v>0</v>
      </c>
      <c r="I45" s="7">
        <f t="shared" si="15"/>
        <v>0</v>
      </c>
      <c r="J45" s="7">
        <f t="shared" si="15"/>
        <v>0</v>
      </c>
      <c r="K45" s="7">
        <f t="shared" si="15"/>
        <v>0</v>
      </c>
      <c r="L45" s="7">
        <f t="shared" si="15"/>
        <v>0</v>
      </c>
      <c r="M45" s="7">
        <f t="shared" si="15"/>
        <v>0</v>
      </c>
    </row>
    <row r="46" spans="1:13" s="7" customFormat="1" ht="17" x14ac:dyDescent="0.2">
      <c r="A46" s="11" t="s">
        <v>28</v>
      </c>
      <c r="B46" s="7">
        <f t="shared" ref="B46:M46" si="16">B31/B$40</f>
        <v>0</v>
      </c>
      <c r="C46" s="7">
        <f t="shared" si="16"/>
        <v>1.0380481286156972E-2</v>
      </c>
      <c r="D46" s="7">
        <f t="shared" si="16"/>
        <v>9.7151944484603174E-3</v>
      </c>
      <c r="E46" s="7">
        <f t="shared" si="16"/>
        <v>5.3744083320892578E-3</v>
      </c>
      <c r="F46" s="7">
        <f t="shared" si="16"/>
        <v>9.6151861103656137E-3</v>
      </c>
      <c r="G46" s="7">
        <f t="shared" si="16"/>
        <v>1</v>
      </c>
      <c r="H46" s="7">
        <f t="shared" si="16"/>
        <v>7.867466900442828E-3</v>
      </c>
      <c r="I46" s="7">
        <f t="shared" si="16"/>
        <v>1.1694263489666555E-2</v>
      </c>
      <c r="J46" s="7">
        <f t="shared" si="16"/>
        <v>1.006610791438811E-2</v>
      </c>
      <c r="K46" s="7">
        <f t="shared" si="16"/>
        <v>2.0112517580872007E-2</v>
      </c>
      <c r="L46" s="7">
        <f t="shared" si="16"/>
        <v>0</v>
      </c>
      <c r="M46" s="7">
        <f t="shared" si="16"/>
        <v>1.7663163472577941E-2</v>
      </c>
    </row>
    <row r="47" spans="1:13" s="7" customFormat="1" ht="17" x14ac:dyDescent="0.2">
      <c r="A47" s="11" t="s">
        <v>29</v>
      </c>
      <c r="B47" s="7">
        <f t="shared" ref="B47:M47" si="17">B32/B$40</f>
        <v>0.44309431868106464</v>
      </c>
      <c r="C47" s="7">
        <f t="shared" si="17"/>
        <v>0.22499565349305753</v>
      </c>
      <c r="D47" s="7">
        <f t="shared" si="17"/>
        <v>0.41398004915425768</v>
      </c>
      <c r="E47" s="7">
        <f t="shared" si="17"/>
        <v>0.40219367189764033</v>
      </c>
      <c r="F47" s="7">
        <f t="shared" si="17"/>
        <v>0.25805652470117052</v>
      </c>
      <c r="G47" s="7">
        <f t="shared" si="17"/>
        <v>0</v>
      </c>
      <c r="H47" s="7">
        <f t="shared" si="17"/>
        <v>0</v>
      </c>
      <c r="I47" s="7">
        <f t="shared" si="17"/>
        <v>4.2921888016794162E-2</v>
      </c>
      <c r="J47" s="7">
        <f t="shared" si="17"/>
        <v>0</v>
      </c>
      <c r="K47" s="7">
        <f t="shared" si="17"/>
        <v>0</v>
      </c>
      <c r="L47" s="7">
        <f t="shared" si="17"/>
        <v>0.22580928151592242</v>
      </c>
      <c r="M47" s="7">
        <f t="shared" si="17"/>
        <v>0.10437323870159691</v>
      </c>
    </row>
    <row r="48" spans="1:13" s="7" customFormat="1" ht="17" x14ac:dyDescent="0.2">
      <c r="A48" s="11" t="s">
        <v>30</v>
      </c>
      <c r="B48" s="7">
        <f t="shared" ref="B48:M48" si="18">B33/B$40</f>
        <v>5.9483894836636082E-2</v>
      </c>
      <c r="C48" s="7">
        <f t="shared" si="18"/>
        <v>0</v>
      </c>
      <c r="D48" s="7">
        <f t="shared" si="18"/>
        <v>3.5709122451930029E-3</v>
      </c>
      <c r="E48" s="7">
        <f t="shared" si="18"/>
        <v>6.038305831935576E-2</v>
      </c>
      <c r="F48" s="7">
        <f t="shared" si="18"/>
        <v>7.4836392163339455E-2</v>
      </c>
      <c r="G48" s="7">
        <f t="shared" si="18"/>
        <v>0</v>
      </c>
      <c r="H48" s="7">
        <f t="shared" si="18"/>
        <v>0.22028907321239916</v>
      </c>
      <c r="I48" s="7">
        <f t="shared" si="18"/>
        <v>0</v>
      </c>
      <c r="J48" s="7">
        <f t="shared" si="18"/>
        <v>0.22388166254979516</v>
      </c>
      <c r="K48" s="7">
        <f t="shared" si="18"/>
        <v>0.21564222450298395</v>
      </c>
      <c r="L48" s="7">
        <f t="shared" si="18"/>
        <v>0.13211685235546977</v>
      </c>
      <c r="M48" s="7">
        <f t="shared" si="18"/>
        <v>4.3427296010533668E-2</v>
      </c>
    </row>
    <row r="49" spans="1:13" s="7" customFormat="1" ht="17" x14ac:dyDescent="0.2">
      <c r="A49" s="11" t="s">
        <v>31</v>
      </c>
      <c r="B49" s="7">
        <f t="shared" ref="B49:M49" si="19">B34/B$40</f>
        <v>0</v>
      </c>
      <c r="C49" s="7">
        <f t="shared" si="19"/>
        <v>0.13394741237953356</v>
      </c>
      <c r="D49" s="7">
        <f t="shared" si="19"/>
        <v>5.2276998698857893E-2</v>
      </c>
      <c r="E49" s="7">
        <f t="shared" si="19"/>
        <v>0.22195779508750976</v>
      </c>
      <c r="F49" s="7">
        <f t="shared" si="19"/>
        <v>0.12216395879353413</v>
      </c>
      <c r="G49" s="7">
        <f t="shared" si="19"/>
        <v>0</v>
      </c>
      <c r="H49" s="7">
        <f t="shared" si="19"/>
        <v>0</v>
      </c>
      <c r="I49" s="7">
        <f t="shared" si="19"/>
        <v>3.920914470334147E-2</v>
      </c>
      <c r="J49" s="7">
        <f t="shared" si="19"/>
        <v>0</v>
      </c>
      <c r="K49" s="7">
        <f t="shared" si="19"/>
        <v>0</v>
      </c>
      <c r="L49" s="7">
        <f t="shared" si="19"/>
        <v>0</v>
      </c>
      <c r="M49" s="7">
        <f t="shared" si="19"/>
        <v>0.36321887068155723</v>
      </c>
    </row>
    <row r="50" spans="1:13" s="7" customFormat="1" ht="17" x14ac:dyDescent="0.2">
      <c r="A50" s="11" t="s">
        <v>32</v>
      </c>
      <c r="B50" s="7">
        <f t="shared" ref="B50:M50" si="20">B35/B$40</f>
        <v>0.22891761278238959</v>
      </c>
      <c r="C50" s="7">
        <f t="shared" si="20"/>
        <v>0.50112668277999173</v>
      </c>
      <c r="D50" s="7">
        <f t="shared" si="20"/>
        <v>0.52045684545323112</v>
      </c>
      <c r="E50" s="7">
        <f t="shared" si="20"/>
        <v>0.11404810622359998</v>
      </c>
      <c r="F50" s="7">
        <f t="shared" si="20"/>
        <v>0.29859720473172441</v>
      </c>
      <c r="G50" s="7">
        <f t="shared" si="20"/>
        <v>0</v>
      </c>
      <c r="H50" s="7">
        <f t="shared" si="20"/>
        <v>0</v>
      </c>
      <c r="I50" s="7">
        <f t="shared" si="20"/>
        <v>0.77961756597777043</v>
      </c>
      <c r="J50" s="7">
        <f t="shared" si="20"/>
        <v>0</v>
      </c>
      <c r="K50" s="7">
        <f t="shared" si="20"/>
        <v>0</v>
      </c>
      <c r="L50" s="7">
        <f t="shared" si="20"/>
        <v>4.1122028248091934E-2</v>
      </c>
      <c r="M50" s="7">
        <f t="shared" si="20"/>
        <v>0.30560484291827578</v>
      </c>
    </row>
    <row r="51" spans="1:13" s="7" customFormat="1" ht="17" x14ac:dyDescent="0.2">
      <c r="A51" s="11" t="s">
        <v>33</v>
      </c>
      <c r="B51" s="7">
        <f t="shared" ref="B51:M51" si="21">B36/B$40</f>
        <v>2.8672509075774046E-2</v>
      </c>
      <c r="C51" s="7">
        <f t="shared" si="21"/>
        <v>6.9227071749750291E-2</v>
      </c>
      <c r="D51" s="7">
        <f t="shared" si="21"/>
        <v>0</v>
      </c>
      <c r="E51" s="7">
        <f t="shared" si="21"/>
        <v>2.0818514192711763E-2</v>
      </c>
      <c r="F51" s="7">
        <f t="shared" si="21"/>
        <v>2.5805652470117053E-3</v>
      </c>
      <c r="G51" s="7">
        <f t="shared" si="21"/>
        <v>0</v>
      </c>
      <c r="H51" s="7">
        <f t="shared" si="21"/>
        <v>2.2478476858408074E-2</v>
      </c>
      <c r="I51" s="7">
        <f t="shared" si="21"/>
        <v>6.719226469538141E-3</v>
      </c>
      <c r="J51" s="7">
        <f t="shared" si="21"/>
        <v>2.855633450890244E-2</v>
      </c>
      <c r="K51" s="7">
        <f t="shared" si="21"/>
        <v>2.6608887368381039E-2</v>
      </c>
      <c r="L51" s="7">
        <f t="shared" si="21"/>
        <v>0.31577331344854809</v>
      </c>
      <c r="M51" s="7">
        <f t="shared" si="21"/>
        <v>0</v>
      </c>
    </row>
    <row r="52" spans="1:13" s="7" customFormat="1" ht="17" x14ac:dyDescent="0.2">
      <c r="A52" s="11" t="s">
        <v>34</v>
      </c>
      <c r="B52" s="7">
        <f t="shared" ref="B52:M52" si="22">B37/B$40</f>
        <v>0.15076190255971517</v>
      </c>
      <c r="C52" s="7">
        <f t="shared" si="22"/>
        <v>0</v>
      </c>
      <c r="D52" s="7">
        <f t="shared" si="22"/>
        <v>0</v>
      </c>
      <c r="E52" s="7">
        <f t="shared" si="22"/>
        <v>0.14481044672573831</v>
      </c>
      <c r="F52" s="7">
        <f t="shared" si="22"/>
        <v>0.1987035240199013</v>
      </c>
      <c r="G52" s="7">
        <f t="shared" si="22"/>
        <v>0</v>
      </c>
      <c r="H52" s="7">
        <f t="shared" si="22"/>
        <v>0.71481556409737679</v>
      </c>
      <c r="I52" s="7">
        <f t="shared" si="22"/>
        <v>0</v>
      </c>
      <c r="J52" s="7">
        <f t="shared" si="22"/>
        <v>0.6974142239102189</v>
      </c>
      <c r="K52" s="7">
        <f t="shared" si="22"/>
        <v>0.67729501653552282</v>
      </c>
      <c r="L52" s="7">
        <f t="shared" si="22"/>
        <v>0.20501798403368715</v>
      </c>
      <c r="M52" s="7">
        <f t="shared" si="22"/>
        <v>0.11021814006888633</v>
      </c>
    </row>
    <row r="53" spans="1:13" s="7" customFormat="1" ht="17" x14ac:dyDescent="0.2">
      <c r="A53" s="11" t="s">
        <v>35</v>
      </c>
      <c r="B53" s="7">
        <f t="shared" ref="B53:M53" si="23">B38/B$40</f>
        <v>8.6133142183272837E-3</v>
      </c>
      <c r="C53" s="7">
        <f t="shared" si="23"/>
        <v>0</v>
      </c>
      <c r="D53" s="7">
        <f t="shared" si="23"/>
        <v>0</v>
      </c>
      <c r="E53" s="7">
        <f t="shared" si="23"/>
        <v>4.6367444433711245E-3</v>
      </c>
      <c r="F53" s="7">
        <f t="shared" si="23"/>
        <v>7.7416957410351159E-3</v>
      </c>
      <c r="G53" s="7">
        <f t="shared" si="23"/>
        <v>0</v>
      </c>
      <c r="H53" s="7">
        <f t="shared" si="23"/>
        <v>1.7982781486726461E-2</v>
      </c>
      <c r="I53" s="7">
        <f t="shared" si="23"/>
        <v>0</v>
      </c>
      <c r="J53" s="7">
        <f t="shared" si="23"/>
        <v>1.9098476519553952E-2</v>
      </c>
      <c r="K53" s="7">
        <f t="shared" si="23"/>
        <v>1.9044360816512711E-2</v>
      </c>
      <c r="L53" s="7">
        <f t="shared" si="23"/>
        <v>0</v>
      </c>
      <c r="M53" s="7">
        <f t="shared" si="23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33FC3-5B07-B14E-81D6-264500F0940D}">
  <dimension ref="A1:M12"/>
  <sheetViews>
    <sheetView workbookViewId="0">
      <selection activeCell="A6" sqref="A6:XFD6"/>
    </sheetView>
  </sheetViews>
  <sheetFormatPr baseColWidth="10" defaultRowHeight="16" x14ac:dyDescent="0.2"/>
  <cols>
    <col min="1" max="1" width="18.1640625" customWidth="1"/>
    <col min="2" max="13" width="14" customWidth="1"/>
  </cols>
  <sheetData>
    <row r="1" spans="1:13" s="1" customFormat="1" ht="170" x14ac:dyDescent="0.2">
      <c r="A1" s="1" t="s">
        <v>43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24</v>
      </c>
    </row>
    <row r="2" spans="1:13" s="1" customFormat="1" x14ac:dyDescent="0.2">
      <c r="A2" t="s">
        <v>12</v>
      </c>
      <c r="B2" s="6">
        <f>'seg corrected'!B42</f>
        <v>2.9580947999999999E-2</v>
      </c>
      <c r="C2" s="6">
        <f>'seg corrected'!C42</f>
        <v>7.3334750000000008E-3</v>
      </c>
      <c r="D2" s="6">
        <f>'seg corrected'!D42</f>
        <v>7.7470399999999993E-3</v>
      </c>
      <c r="E2" s="6">
        <f>'seg corrected'!E42</f>
        <v>1.7422568999999999E-2</v>
      </c>
      <c r="F2" s="6">
        <f>'seg corrected'!F42</f>
        <v>1.8988088E-2</v>
      </c>
      <c r="G2" s="6">
        <f>'seg corrected'!G42</f>
        <v>2.0064E-4</v>
      </c>
      <c r="H2" s="6">
        <f>'seg corrected'!H42</f>
        <v>4.4487000000000003E-5</v>
      </c>
      <c r="I2" s="6">
        <f>'seg corrected'!I42</f>
        <v>8.7135030000000009E-3</v>
      </c>
      <c r="J2" s="6">
        <f>'seg corrected'!J42</f>
        <v>2.451295E-3</v>
      </c>
      <c r="K2" s="6">
        <f>'seg corrected'!K42</f>
        <v>2.3676299999999999E-3</v>
      </c>
      <c r="L2" s="6">
        <f>'seg corrected'!L42</f>
        <v>1.3678800000000001E-3</v>
      </c>
      <c r="M2" s="6">
        <f>'seg corrected'!M42</f>
        <v>6.6262195999999994E-3</v>
      </c>
    </row>
    <row r="3" spans="1:13" x14ac:dyDescent="0.2">
      <c r="A3" t="str">
        <f>'seg corrected'!A43</f>
        <v>Remaining Developed</v>
      </c>
      <c r="B3" s="6">
        <f>'seg corrected'!B43</f>
        <v>0</v>
      </c>
      <c r="C3" s="6">
        <f>'seg corrected'!C43</f>
        <v>2.77051466051224E-2</v>
      </c>
      <c r="D3" s="6">
        <f>'seg corrected'!D43</f>
        <v>0</v>
      </c>
      <c r="E3" s="6">
        <f>'seg corrected'!E43</f>
        <v>2.3593535488365697E-3</v>
      </c>
      <c r="F3" s="6">
        <f>'seg corrected'!F43</f>
        <v>9.6409917628357319E-3</v>
      </c>
      <c r="G3" s="6">
        <f>'seg corrected'!G43</f>
        <v>0</v>
      </c>
      <c r="H3" s="6">
        <f>'seg corrected'!H43</f>
        <v>1.6566637444646752E-2</v>
      </c>
      <c r="I3" s="6">
        <f>'seg corrected'!I43</f>
        <v>4.7292116614867756E-3</v>
      </c>
      <c r="J3" s="6">
        <f>'seg corrected'!J43</f>
        <v>2.0983194597141513E-2</v>
      </c>
      <c r="K3" s="6">
        <f>'seg corrected'!K43</f>
        <v>4.1296993195727369E-2</v>
      </c>
      <c r="L3" s="6">
        <f>'seg corrected'!L43</f>
        <v>8.0160540398280536E-2</v>
      </c>
      <c r="M3" s="6">
        <f>'seg corrected'!M43</f>
        <v>5.7806716819345984E-4</v>
      </c>
    </row>
    <row r="4" spans="1:13" x14ac:dyDescent="0.2">
      <c r="A4" t="str">
        <f>'seg corrected'!A44</f>
        <v>CEIT</v>
      </c>
      <c r="B4" s="6">
        <f>'seg corrected'!B44</f>
        <v>4.3933683261266683E-2</v>
      </c>
      <c r="C4" s="6">
        <f>'seg corrected'!C44</f>
        <v>0</v>
      </c>
      <c r="D4" s="6">
        <f>'seg corrected'!D44</f>
        <v>0</v>
      </c>
      <c r="E4" s="6">
        <f>'seg corrected'!E44</f>
        <v>2.3417901229147092E-2</v>
      </c>
      <c r="F4" s="6">
        <f>'seg corrected'!F44</f>
        <v>1.8063956729081936E-2</v>
      </c>
      <c r="G4" s="6">
        <f>'seg corrected'!G44</f>
        <v>0</v>
      </c>
      <c r="H4" s="6">
        <f>'seg corrected'!H44</f>
        <v>0</v>
      </c>
      <c r="I4" s="6">
        <f>'seg corrected'!I44</f>
        <v>0.11510869968140253</v>
      </c>
      <c r="J4" s="6">
        <f>'seg corrected'!J44</f>
        <v>0</v>
      </c>
      <c r="K4" s="6">
        <f>'seg corrected'!K44</f>
        <v>0</v>
      </c>
      <c r="L4" s="6">
        <f>'seg corrected'!L44</f>
        <v>0</v>
      </c>
      <c r="M4" s="6">
        <f>'seg corrected'!M44</f>
        <v>5.4916380978378684E-2</v>
      </c>
    </row>
    <row r="5" spans="1:13" x14ac:dyDescent="0.2">
      <c r="A5" t="str">
        <f>'seg corrected'!A45</f>
        <v>EUR</v>
      </c>
      <c r="B5" s="6">
        <f>'seg corrected'!B45</f>
        <v>3.65227645848267E-2</v>
      </c>
      <c r="C5" s="6">
        <f>'seg corrected'!C45</f>
        <v>3.2617551706387492E-2</v>
      </c>
      <c r="D5" s="6">
        <f>'seg corrected'!D45</f>
        <v>0</v>
      </c>
      <c r="E5" s="6">
        <f>'seg corrected'!E45</f>
        <v>0</v>
      </c>
      <c r="F5" s="6">
        <f>'seg corrected'!F45</f>
        <v>0</v>
      </c>
      <c r="G5" s="6">
        <f>'seg corrected'!G45</f>
        <v>0</v>
      </c>
      <c r="H5" s="6">
        <f>'seg corrected'!H45</f>
        <v>0</v>
      </c>
      <c r="I5" s="6">
        <f>'seg corrected'!I45</f>
        <v>0</v>
      </c>
      <c r="J5" s="6">
        <f>'seg corrected'!J45</f>
        <v>0</v>
      </c>
      <c r="K5" s="6">
        <f>'seg corrected'!K45</f>
        <v>0</v>
      </c>
      <c r="L5" s="6">
        <f>'seg corrected'!L45</f>
        <v>0</v>
      </c>
      <c r="M5" s="6">
        <f>'seg corrected'!M45</f>
        <v>0</v>
      </c>
    </row>
    <row r="6" spans="1:13" x14ac:dyDescent="0.2">
      <c r="A6" t="str">
        <f>'seg corrected'!A47</f>
        <v>LAC</v>
      </c>
      <c r="B6" s="6">
        <f>'seg corrected'!B47</f>
        <v>0.44309431868106464</v>
      </c>
      <c r="C6" s="6">
        <f>'seg corrected'!C47</f>
        <v>0.22499565349305753</v>
      </c>
      <c r="D6" s="6">
        <f>'seg corrected'!D47</f>
        <v>0.41398004915425768</v>
      </c>
      <c r="E6" s="6">
        <f>'seg corrected'!E47</f>
        <v>0.40219367189764033</v>
      </c>
      <c r="F6" s="6">
        <f>'seg corrected'!F47</f>
        <v>0.25805652470117052</v>
      </c>
      <c r="G6" s="6">
        <f>'seg corrected'!G47</f>
        <v>0</v>
      </c>
      <c r="H6" s="6">
        <f>'seg corrected'!H47</f>
        <v>0</v>
      </c>
      <c r="I6" s="6">
        <f>'seg corrected'!I47</f>
        <v>4.2921888016794162E-2</v>
      </c>
      <c r="J6" s="6">
        <f>'seg corrected'!J47</f>
        <v>0</v>
      </c>
      <c r="K6" s="6">
        <f>'seg corrected'!K47</f>
        <v>0</v>
      </c>
      <c r="L6" s="6">
        <f>'seg corrected'!L47</f>
        <v>0.22580928151592242</v>
      </c>
      <c r="M6" s="6">
        <f>'seg corrected'!M47</f>
        <v>0.10437323870159691</v>
      </c>
    </row>
    <row r="7" spans="1:13" x14ac:dyDescent="0.2">
      <c r="A7" t="str">
        <f>'seg corrected'!A48</f>
        <v>MENA</v>
      </c>
      <c r="B7" s="6">
        <f>'seg corrected'!B48</f>
        <v>5.9483894836636082E-2</v>
      </c>
      <c r="C7" s="6">
        <f>'seg corrected'!C48</f>
        <v>0</v>
      </c>
      <c r="D7" s="6">
        <f>'seg corrected'!D48</f>
        <v>3.5709122451930029E-3</v>
      </c>
      <c r="E7" s="6">
        <f>'seg corrected'!E48</f>
        <v>6.038305831935576E-2</v>
      </c>
      <c r="F7" s="6">
        <f>'seg corrected'!F48</f>
        <v>7.4836392163339455E-2</v>
      </c>
      <c r="G7" s="6">
        <f>'seg corrected'!G48</f>
        <v>0</v>
      </c>
      <c r="H7" s="6">
        <f>'seg corrected'!H48</f>
        <v>0.22028907321239916</v>
      </c>
      <c r="I7" s="6">
        <f>'seg corrected'!I48</f>
        <v>0</v>
      </c>
      <c r="J7" s="6">
        <f>'seg corrected'!J48</f>
        <v>0.22388166254979516</v>
      </c>
      <c r="K7" s="6">
        <f>'seg corrected'!K48</f>
        <v>0.21564222450298395</v>
      </c>
      <c r="L7" s="6">
        <f>'seg corrected'!L48</f>
        <v>0.13211685235546977</v>
      </c>
      <c r="M7" s="6">
        <f>'seg corrected'!M48</f>
        <v>4.3427296010533668E-2</v>
      </c>
    </row>
    <row r="8" spans="1:13" x14ac:dyDescent="0.2">
      <c r="A8" t="str">
        <f>'seg corrected'!A49</f>
        <v>NA</v>
      </c>
      <c r="B8" s="6">
        <f>'seg corrected'!B49</f>
        <v>0</v>
      </c>
      <c r="C8" s="6">
        <f>'seg corrected'!C49</f>
        <v>0.13394741237953356</v>
      </c>
      <c r="D8" s="6">
        <f>'seg corrected'!D49</f>
        <v>5.2276998698857893E-2</v>
      </c>
      <c r="E8" s="6">
        <f>'seg corrected'!E49</f>
        <v>0.22195779508750976</v>
      </c>
      <c r="F8" s="6">
        <f>'seg corrected'!F49</f>
        <v>0.12216395879353413</v>
      </c>
      <c r="G8" s="6">
        <f>'seg corrected'!G49</f>
        <v>0</v>
      </c>
      <c r="H8" s="6">
        <f>'seg corrected'!H49</f>
        <v>0</v>
      </c>
      <c r="I8" s="6">
        <f>'seg corrected'!I49</f>
        <v>3.920914470334147E-2</v>
      </c>
      <c r="J8" s="6">
        <f>'seg corrected'!J49</f>
        <v>0</v>
      </c>
      <c r="K8" s="6">
        <f>'seg corrected'!K49</f>
        <v>0</v>
      </c>
      <c r="L8" s="6">
        <f>'seg corrected'!L49</f>
        <v>0</v>
      </c>
      <c r="M8" s="6">
        <f>'seg corrected'!M49</f>
        <v>0.36321887068155723</v>
      </c>
    </row>
    <row r="9" spans="1:13" x14ac:dyDescent="0.2">
      <c r="A9" t="str">
        <f>'seg corrected'!A50</f>
        <v>NE Asia</v>
      </c>
      <c r="B9" s="6">
        <f>'seg corrected'!B50</f>
        <v>0.22891761278238959</v>
      </c>
      <c r="C9" s="6">
        <f>'seg corrected'!C50</f>
        <v>0.50112668277999173</v>
      </c>
      <c r="D9" s="6">
        <f>'seg corrected'!D50</f>
        <v>0.52045684545323112</v>
      </c>
      <c r="E9" s="6">
        <f>'seg corrected'!E50</f>
        <v>0.11404810622359998</v>
      </c>
      <c r="F9" s="6">
        <f>'seg corrected'!F50</f>
        <v>0.29859720473172441</v>
      </c>
      <c r="G9" s="6">
        <f>'seg corrected'!G50</f>
        <v>0</v>
      </c>
      <c r="H9" s="6">
        <f>'seg corrected'!H50</f>
        <v>0</v>
      </c>
      <c r="I9" s="6">
        <f>'seg corrected'!I50</f>
        <v>0.77961756597777043</v>
      </c>
      <c r="J9" s="6">
        <f>'seg corrected'!J50</f>
        <v>0</v>
      </c>
      <c r="K9" s="6">
        <f>'seg corrected'!K50</f>
        <v>0</v>
      </c>
      <c r="L9" s="6">
        <f>'seg corrected'!L50</f>
        <v>4.1122028248091934E-2</v>
      </c>
      <c r="M9" s="6">
        <f>'seg corrected'!M50</f>
        <v>0.30560484291827578</v>
      </c>
    </row>
    <row r="10" spans="1:13" x14ac:dyDescent="0.2">
      <c r="A10" t="str">
        <f>'seg corrected'!A51</f>
        <v>SCA</v>
      </c>
      <c r="B10" s="6">
        <f>'seg corrected'!B51</f>
        <v>2.8672509075774046E-2</v>
      </c>
      <c r="C10" s="6">
        <f>'seg corrected'!C51</f>
        <v>6.9227071749750291E-2</v>
      </c>
      <c r="D10" s="6">
        <f>'seg corrected'!D51</f>
        <v>0</v>
      </c>
      <c r="E10" s="6">
        <f>'seg corrected'!E51</f>
        <v>2.0818514192711763E-2</v>
      </c>
      <c r="F10" s="6">
        <f>'seg corrected'!F51</f>
        <v>2.5805652470117053E-3</v>
      </c>
      <c r="G10" s="6">
        <f>'seg corrected'!G51</f>
        <v>0</v>
      </c>
      <c r="H10" s="6">
        <f>'seg corrected'!H51</f>
        <v>2.2478476858408074E-2</v>
      </c>
      <c r="I10" s="6">
        <f>'seg corrected'!I51</f>
        <v>6.719226469538141E-3</v>
      </c>
      <c r="J10" s="6">
        <f>'seg corrected'!J51</f>
        <v>2.855633450890244E-2</v>
      </c>
      <c r="K10" s="6">
        <f>'seg corrected'!K51</f>
        <v>2.6608887368381039E-2</v>
      </c>
      <c r="L10" s="6">
        <f>'seg corrected'!L51</f>
        <v>0.31577331344854809</v>
      </c>
      <c r="M10" s="6">
        <f>'seg corrected'!M51</f>
        <v>0</v>
      </c>
    </row>
    <row r="11" spans="1:13" x14ac:dyDescent="0.2">
      <c r="A11" t="str">
        <f>'seg corrected'!A52</f>
        <v>SEA</v>
      </c>
      <c r="B11" s="6">
        <f>'seg corrected'!B52</f>
        <v>0.15076190255971517</v>
      </c>
      <c r="C11" s="6">
        <f>'seg corrected'!C52</f>
        <v>0</v>
      </c>
      <c r="D11" s="6">
        <f>'seg corrected'!D52</f>
        <v>0</v>
      </c>
      <c r="E11" s="6">
        <f>'seg corrected'!E52</f>
        <v>0.14481044672573831</v>
      </c>
      <c r="F11" s="6">
        <f>'seg corrected'!F52</f>
        <v>0.1987035240199013</v>
      </c>
      <c r="G11" s="6">
        <f>'seg corrected'!G52</f>
        <v>0</v>
      </c>
      <c r="H11" s="6">
        <f>'seg corrected'!H52</f>
        <v>0.71481556409737679</v>
      </c>
      <c r="I11" s="6">
        <f>'seg corrected'!I52</f>
        <v>0</v>
      </c>
      <c r="J11" s="6">
        <f>'seg corrected'!J52</f>
        <v>0.6974142239102189</v>
      </c>
      <c r="K11" s="6">
        <f>'seg corrected'!K52</f>
        <v>0.67729501653552282</v>
      </c>
      <c r="L11" s="6">
        <f>'seg corrected'!L52</f>
        <v>0.20501798403368715</v>
      </c>
      <c r="M11" s="6">
        <f>'seg corrected'!M52</f>
        <v>0.11021814006888633</v>
      </c>
    </row>
    <row r="12" spans="1:13" x14ac:dyDescent="0.2">
      <c r="A12" t="str">
        <f>'seg corrected'!A53</f>
        <v>SSA</v>
      </c>
      <c r="B12" s="6">
        <f>'seg corrected'!B53</f>
        <v>8.6133142183272837E-3</v>
      </c>
      <c r="C12" s="6">
        <f>'seg corrected'!C53</f>
        <v>0</v>
      </c>
      <c r="D12" s="6">
        <f>'seg corrected'!D53</f>
        <v>0</v>
      </c>
      <c r="E12" s="6">
        <f>'seg corrected'!E53</f>
        <v>4.6367444433711245E-3</v>
      </c>
      <c r="F12" s="6">
        <f>'seg corrected'!F53</f>
        <v>7.7416957410351159E-3</v>
      </c>
      <c r="G12" s="6">
        <f>'seg corrected'!G53</f>
        <v>0</v>
      </c>
      <c r="H12" s="6">
        <f>'seg corrected'!H53</f>
        <v>1.7982781486726461E-2</v>
      </c>
      <c r="I12" s="6">
        <f>'seg corrected'!I53</f>
        <v>0</v>
      </c>
      <c r="J12" s="6">
        <f>'seg corrected'!J53</f>
        <v>1.9098476519553952E-2</v>
      </c>
      <c r="K12" s="6">
        <f>'seg corrected'!K53</f>
        <v>1.9044360816512711E-2</v>
      </c>
      <c r="L12" s="6">
        <f>'seg corrected'!L53</f>
        <v>0</v>
      </c>
      <c r="M12" s="6">
        <f>'seg corrected'!M53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96BF4-5C89-714A-8479-FF47ECF32414}">
  <dimension ref="A1:O28"/>
  <sheetViews>
    <sheetView workbookViewId="0">
      <pane xSplit="1" ySplit="1" topLeftCell="D13" activePane="bottomRight" state="frozen"/>
      <selection pane="topRight" activeCell="B1" sqref="B1"/>
      <selection pane="bottomLeft" activeCell="A2" sqref="A2"/>
      <selection pane="bottomRight" activeCell="L27" sqref="L27"/>
    </sheetView>
  </sheetViews>
  <sheetFormatPr baseColWidth="10" defaultRowHeight="16" x14ac:dyDescent="0.2"/>
  <sheetData>
    <row r="1" spans="1:15" ht="221" x14ac:dyDescent="0.2">
      <c r="A1" s="1" t="s">
        <v>41</v>
      </c>
      <c r="B1" s="1" t="s">
        <v>40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24</v>
      </c>
    </row>
    <row r="2" spans="1:15" x14ac:dyDescent="0.2">
      <c r="A2" t="s">
        <v>12</v>
      </c>
      <c r="B2" s="7">
        <f>B14</f>
        <v>0.2790914945077505</v>
      </c>
      <c r="C2" s="7">
        <f t="shared" ref="C2:M2" si="0">C14</f>
        <v>6.3367495064464666E-2</v>
      </c>
      <c r="D2" s="7">
        <f t="shared" si="0"/>
        <v>6.6913329625833629E-2</v>
      </c>
      <c r="E2" s="7">
        <f t="shared" si="0"/>
        <v>0.1674548967046503</v>
      </c>
      <c r="F2" s="7">
        <f t="shared" si="0"/>
        <v>0.19733448475132223</v>
      </c>
      <c r="G2" s="7">
        <f t="shared" si="0"/>
        <v>2.2876352008832008E-5</v>
      </c>
      <c r="H2" s="7">
        <f t="shared" si="0"/>
        <v>2.2876352008832008E-5</v>
      </c>
      <c r="I2" s="7">
        <f t="shared" si="0"/>
        <v>0.103629874600009</v>
      </c>
      <c r="J2" s="7">
        <f t="shared" si="0"/>
        <v>2.7451622410598411E-2</v>
      </c>
      <c r="K2" s="7">
        <f t="shared" si="0"/>
        <v>2.7451622410598411E-2</v>
      </c>
      <c r="L2" s="7">
        <f t="shared" si="0"/>
        <v>1.35E-2</v>
      </c>
      <c r="M2" s="7">
        <f t="shared" si="0"/>
        <v>5.3759427220755218E-2</v>
      </c>
      <c r="O2" s="7"/>
    </row>
    <row r="3" spans="1:15" x14ac:dyDescent="0.2">
      <c r="A3" t="s">
        <v>13</v>
      </c>
      <c r="B3" s="7">
        <f>B15/B$26</f>
        <v>0</v>
      </c>
      <c r="C3" s="7">
        <f t="shared" ref="C3:M3" si="1">C15/C$26</f>
        <v>0</v>
      </c>
      <c r="D3" s="7">
        <f t="shared" si="1"/>
        <v>0</v>
      </c>
      <c r="E3" s="7">
        <f t="shared" si="1"/>
        <v>0</v>
      </c>
      <c r="F3" s="7">
        <f t="shared" ref="F3" si="2">F15/F$26</f>
        <v>0</v>
      </c>
      <c r="G3" s="7">
        <f t="shared" ref="G3" si="3">G15</f>
        <v>0</v>
      </c>
      <c r="H3" s="7">
        <f t="shared" ref="H3" si="4">H15/H$26</f>
        <v>0</v>
      </c>
      <c r="I3" s="7">
        <f t="shared" si="1"/>
        <v>0</v>
      </c>
      <c r="J3" s="7">
        <f t="shared" si="1"/>
        <v>0</v>
      </c>
      <c r="K3" s="7">
        <f t="shared" si="1"/>
        <v>0</v>
      </c>
      <c r="L3" s="6">
        <f>'seg corrected'!L43</f>
        <v>8.0160540398280536E-2</v>
      </c>
      <c r="M3" s="7">
        <f t="shared" si="1"/>
        <v>0</v>
      </c>
    </row>
    <row r="4" spans="1:15" x14ac:dyDescent="0.2">
      <c r="A4" t="s">
        <v>14</v>
      </c>
      <c r="B4" s="7">
        <f t="shared" ref="B4:M13" si="5">B16/B$26</f>
        <v>4.5081967213114756E-2</v>
      </c>
      <c r="C4" s="7">
        <f t="shared" si="5"/>
        <v>0</v>
      </c>
      <c r="D4" s="7">
        <f t="shared" si="5"/>
        <v>0</v>
      </c>
      <c r="E4" s="7">
        <f t="shared" si="5"/>
        <v>2.4590163934426229E-2</v>
      </c>
      <c r="F4" s="7">
        <f t="shared" si="5"/>
        <v>2.1039343572480537E-2</v>
      </c>
      <c r="G4" s="7">
        <f t="shared" ref="G4" si="6">G16</f>
        <v>0</v>
      </c>
      <c r="H4" s="7">
        <f t="shared" ref="H4" si="7">H16/H$26</f>
        <v>0</v>
      </c>
      <c r="I4" s="7">
        <f t="shared" si="5"/>
        <v>9.2715231788079472E-2</v>
      </c>
      <c r="J4" s="7">
        <f t="shared" si="5"/>
        <v>0</v>
      </c>
      <c r="K4" s="7">
        <f t="shared" si="5"/>
        <v>0</v>
      </c>
      <c r="L4" s="6">
        <f>'seg corrected'!L44</f>
        <v>0</v>
      </c>
      <c r="M4" s="7">
        <f t="shared" si="5"/>
        <v>4.2553191489361701E-2</v>
      </c>
    </row>
    <row r="5" spans="1:15" x14ac:dyDescent="0.2">
      <c r="A5" t="s">
        <v>15</v>
      </c>
      <c r="B5" s="7">
        <f t="shared" si="5"/>
        <v>0</v>
      </c>
      <c r="C5" s="7">
        <f t="shared" si="5"/>
        <v>0</v>
      </c>
      <c r="D5" s="7">
        <f t="shared" si="5"/>
        <v>0</v>
      </c>
      <c r="E5" s="7">
        <f t="shared" si="5"/>
        <v>0</v>
      </c>
      <c r="F5" s="7">
        <f t="shared" si="5"/>
        <v>0</v>
      </c>
      <c r="G5" s="7">
        <f t="shared" ref="G5" si="8">G17</f>
        <v>0</v>
      </c>
      <c r="H5" s="7">
        <f t="shared" ref="H5" si="9">H17/H$26</f>
        <v>0</v>
      </c>
      <c r="I5" s="7">
        <f t="shared" si="5"/>
        <v>0</v>
      </c>
      <c r="J5" s="7">
        <f t="shared" si="5"/>
        <v>0</v>
      </c>
      <c r="K5" s="7">
        <f t="shared" si="5"/>
        <v>0</v>
      </c>
      <c r="L5" s="6">
        <f>'seg corrected'!L45</f>
        <v>0</v>
      </c>
      <c r="M5" s="7">
        <f t="shared" si="5"/>
        <v>0</v>
      </c>
    </row>
    <row r="6" spans="1:15" x14ac:dyDescent="0.2">
      <c r="A6" t="s">
        <v>16</v>
      </c>
      <c r="B6" s="7">
        <f t="shared" si="5"/>
        <v>0</v>
      </c>
      <c r="C6" s="7">
        <f t="shared" si="5"/>
        <v>0</v>
      </c>
      <c r="D6" s="7">
        <f t="shared" si="5"/>
        <v>0</v>
      </c>
      <c r="E6" s="7">
        <f t="shared" si="5"/>
        <v>0</v>
      </c>
      <c r="F6" s="7">
        <f t="shared" si="5"/>
        <v>0</v>
      </c>
      <c r="G6" s="7">
        <f t="shared" ref="G6" si="10">G18</f>
        <v>0</v>
      </c>
      <c r="H6" s="7">
        <f t="shared" ref="H6" si="11">H18/H$26</f>
        <v>0</v>
      </c>
      <c r="I6" s="7">
        <f t="shared" si="5"/>
        <v>0</v>
      </c>
      <c r="J6" s="7">
        <f t="shared" si="5"/>
        <v>0</v>
      </c>
      <c r="K6" s="7">
        <f t="shared" si="5"/>
        <v>0</v>
      </c>
      <c r="L6" s="6">
        <f>'seg corrected'!L46</f>
        <v>0</v>
      </c>
      <c r="M6" s="7">
        <f t="shared" si="5"/>
        <v>0</v>
      </c>
    </row>
    <row r="7" spans="1:15" x14ac:dyDescent="0.2">
      <c r="A7" t="s">
        <v>17</v>
      </c>
      <c r="B7" s="7">
        <f t="shared" si="5"/>
        <v>0.44426229508196724</v>
      </c>
      <c r="C7" s="7">
        <f t="shared" si="5"/>
        <v>0.24187725631768953</v>
      </c>
      <c r="D7" s="7">
        <f t="shared" si="5"/>
        <v>0.40683760683760684</v>
      </c>
      <c r="E7" s="7">
        <f t="shared" si="5"/>
        <v>0.44672131147540983</v>
      </c>
      <c r="F7" s="7">
        <f t="shared" si="5"/>
        <v>0.30056205103543621</v>
      </c>
      <c r="G7" s="7">
        <f t="shared" ref="G7" si="12">G19</f>
        <v>0</v>
      </c>
      <c r="H7" s="7">
        <f t="shared" ref="H7" si="13">H19/H$26</f>
        <v>0</v>
      </c>
      <c r="I7" s="7">
        <f t="shared" si="5"/>
        <v>3.9735099337748346E-2</v>
      </c>
      <c r="J7" s="7">
        <f t="shared" si="5"/>
        <v>0</v>
      </c>
      <c r="K7" s="7">
        <f t="shared" si="5"/>
        <v>0</v>
      </c>
      <c r="L7" s="6">
        <f>'seg corrected'!L47</f>
        <v>0.22580928151592242</v>
      </c>
      <c r="M7" s="7">
        <f t="shared" si="5"/>
        <v>0.1276595744680851</v>
      </c>
    </row>
    <row r="8" spans="1:15" x14ac:dyDescent="0.2">
      <c r="A8" t="s">
        <v>18</v>
      </c>
      <c r="B8" s="7">
        <f t="shared" si="5"/>
        <v>5.737704918032787E-2</v>
      </c>
      <c r="C8" s="7">
        <f t="shared" si="5"/>
        <v>0</v>
      </c>
      <c r="D8" s="7">
        <f t="shared" si="5"/>
        <v>1.7094017094017094E-3</v>
      </c>
      <c r="E8" s="7">
        <f t="shared" si="5"/>
        <v>6.9672131147540978E-2</v>
      </c>
      <c r="F8" s="7">
        <f t="shared" si="5"/>
        <v>8.7162994800276519E-2</v>
      </c>
      <c r="G8" s="7">
        <f t="shared" ref="G8" si="14">G20</f>
        <v>0</v>
      </c>
      <c r="H8" s="7">
        <f t="shared" ref="H8" si="15">H20/H$26</f>
        <v>0</v>
      </c>
      <c r="I8" s="7">
        <f t="shared" si="5"/>
        <v>0</v>
      </c>
      <c r="J8" s="7">
        <f t="shared" si="5"/>
        <v>0.22500000000000001</v>
      </c>
      <c r="K8" s="7">
        <f t="shared" si="5"/>
        <v>0.22500000000000001</v>
      </c>
      <c r="L8" s="6">
        <f>'seg corrected'!L48</f>
        <v>0.13211685235546977</v>
      </c>
      <c r="M8" s="7">
        <f t="shared" si="5"/>
        <v>4.2553191489361701E-2</v>
      </c>
    </row>
    <row r="9" spans="1:15" x14ac:dyDescent="0.2">
      <c r="A9" t="s">
        <v>19</v>
      </c>
      <c r="B9" s="7">
        <f t="shared" si="5"/>
        <v>0</v>
      </c>
      <c r="C9" s="7">
        <f t="shared" si="5"/>
        <v>9.7472924187725629E-2</v>
      </c>
      <c r="D9" s="7">
        <f t="shared" si="5"/>
        <v>5.8119658119658121E-2</v>
      </c>
      <c r="E9" s="7">
        <f t="shared" si="5"/>
        <v>0.14344262295081966</v>
      </c>
      <c r="F9" s="7">
        <f t="shared" si="5"/>
        <v>0</v>
      </c>
      <c r="G9" s="7">
        <f t="shared" ref="G9" si="16">G21</f>
        <v>0</v>
      </c>
      <c r="H9" s="7">
        <f t="shared" ref="H9" si="17">H21/H$26</f>
        <v>0</v>
      </c>
      <c r="I9" s="7">
        <f t="shared" si="5"/>
        <v>2.8697571743929361E-2</v>
      </c>
      <c r="J9" s="7">
        <f t="shared" si="5"/>
        <v>0</v>
      </c>
      <c r="K9" s="7">
        <f t="shared" si="5"/>
        <v>0</v>
      </c>
      <c r="L9" s="6">
        <f>'seg corrected'!L49</f>
        <v>0</v>
      </c>
      <c r="M9" s="7">
        <f t="shared" si="5"/>
        <v>0.31914893617021278</v>
      </c>
    </row>
    <row r="10" spans="1:15" x14ac:dyDescent="0.2">
      <c r="A10" t="s">
        <v>20</v>
      </c>
      <c r="B10" s="7">
        <f t="shared" si="5"/>
        <v>0.23688524590163934</v>
      </c>
      <c r="C10" s="7">
        <f t="shared" si="5"/>
        <v>0.57761732851985559</v>
      </c>
      <c r="D10" s="7">
        <f t="shared" si="5"/>
        <v>0.53333333333333333</v>
      </c>
      <c r="E10" s="7">
        <f t="shared" si="5"/>
        <v>0.14754098360655737</v>
      </c>
      <c r="F10" s="7">
        <f t="shared" si="5"/>
        <v>0.34778034925310325</v>
      </c>
      <c r="G10" s="7">
        <f t="shared" ref="G10" si="18">G22</f>
        <v>0</v>
      </c>
      <c r="H10" s="7">
        <f t="shared" ref="H10" si="19">H22/H$26</f>
        <v>0</v>
      </c>
      <c r="I10" s="7">
        <f t="shared" si="5"/>
        <v>0.83222958057395147</v>
      </c>
      <c r="J10" s="7">
        <f t="shared" si="5"/>
        <v>0</v>
      </c>
      <c r="K10" s="7">
        <f t="shared" si="5"/>
        <v>0</v>
      </c>
      <c r="L10" s="6">
        <f>'seg corrected'!L50</f>
        <v>4.1122028248091934E-2</v>
      </c>
      <c r="M10" s="7">
        <f t="shared" si="5"/>
        <v>0.34468085106382979</v>
      </c>
    </row>
    <row r="11" spans="1:15" x14ac:dyDescent="0.2">
      <c r="A11" t="s">
        <v>21</v>
      </c>
      <c r="B11" s="7">
        <f t="shared" si="5"/>
        <v>4.2622950819672129E-2</v>
      </c>
      <c r="C11" s="7">
        <f t="shared" si="5"/>
        <v>8.3032490974729242E-2</v>
      </c>
      <c r="D11" s="7">
        <f t="shared" si="5"/>
        <v>0</v>
      </c>
      <c r="E11" s="7">
        <f t="shared" si="5"/>
        <v>2.0491803278688523E-2</v>
      </c>
      <c r="F11" s="7">
        <f t="shared" si="5"/>
        <v>3.0056205103543626E-3</v>
      </c>
      <c r="G11" s="7">
        <f t="shared" ref="G11" si="20">G23</f>
        <v>1</v>
      </c>
      <c r="H11" s="7">
        <f t="shared" ref="H11" si="21">H23/H$26</f>
        <v>1</v>
      </c>
      <c r="I11" s="7">
        <f t="shared" si="5"/>
        <v>6.6225165562913907E-3</v>
      </c>
      <c r="J11" s="7">
        <f t="shared" si="5"/>
        <v>2.5000000000000001E-2</v>
      </c>
      <c r="K11" s="7">
        <f t="shared" si="5"/>
        <v>2.5000000000000001E-2</v>
      </c>
      <c r="L11" s="6">
        <f>'seg corrected'!L51</f>
        <v>0.31577331344854809</v>
      </c>
      <c r="M11" s="7">
        <f t="shared" si="5"/>
        <v>0</v>
      </c>
    </row>
    <row r="12" spans="1:15" x14ac:dyDescent="0.2">
      <c r="A12" t="s">
        <v>22</v>
      </c>
      <c r="B12" s="7">
        <f t="shared" si="5"/>
        <v>0.16147540983606556</v>
      </c>
      <c r="C12" s="7">
        <f t="shared" si="5"/>
        <v>0</v>
      </c>
      <c r="D12" s="7">
        <f t="shared" si="5"/>
        <v>0</v>
      </c>
      <c r="E12" s="7">
        <f t="shared" si="5"/>
        <v>0.14207650273224043</v>
      </c>
      <c r="F12" s="7">
        <f t="shared" si="5"/>
        <v>0.23143277929728592</v>
      </c>
      <c r="G12" s="7">
        <f t="shared" ref="G12" si="22">G24</f>
        <v>0</v>
      </c>
      <c r="H12" s="7">
        <f t="shared" ref="H12" si="23">H24/H$26</f>
        <v>0</v>
      </c>
      <c r="I12" s="7">
        <f t="shared" si="5"/>
        <v>0</v>
      </c>
      <c r="J12" s="7">
        <f t="shared" si="5"/>
        <v>0.72499999999999998</v>
      </c>
      <c r="K12" s="7">
        <f t="shared" si="5"/>
        <v>0.72499999999999998</v>
      </c>
      <c r="L12" s="6">
        <f>'seg corrected'!L52</f>
        <v>0.20501798403368715</v>
      </c>
      <c r="M12" s="7">
        <f t="shared" si="5"/>
        <v>0.12340425531914893</v>
      </c>
    </row>
    <row r="13" spans="1:15" x14ac:dyDescent="0.2">
      <c r="A13" t="s">
        <v>23</v>
      </c>
      <c r="B13" s="7">
        <f t="shared" si="5"/>
        <v>1.2295081967213115E-2</v>
      </c>
      <c r="C13" s="7">
        <f t="shared" si="5"/>
        <v>0</v>
      </c>
      <c r="D13" s="7">
        <f t="shared" si="5"/>
        <v>0</v>
      </c>
      <c r="E13" s="7">
        <f t="shared" si="5"/>
        <v>5.4644808743169399E-3</v>
      </c>
      <c r="F13" s="7">
        <f t="shared" si="5"/>
        <v>9.0168615310630869E-3</v>
      </c>
      <c r="G13" s="7">
        <f t="shared" ref="G13" si="24">G25</f>
        <v>0</v>
      </c>
      <c r="H13" s="7">
        <f t="shared" ref="H13" si="25">H25/H$26</f>
        <v>0</v>
      </c>
      <c r="I13" s="7">
        <f t="shared" si="5"/>
        <v>0</v>
      </c>
      <c r="J13" s="7">
        <f t="shared" si="5"/>
        <v>2.5000000000000001E-2</v>
      </c>
      <c r="K13" s="7">
        <f t="shared" si="5"/>
        <v>2.5000000000000001E-2</v>
      </c>
      <c r="L13" s="6">
        <f>'seg corrected'!L53</f>
        <v>0</v>
      </c>
      <c r="M13" s="7">
        <f t="shared" si="5"/>
        <v>0</v>
      </c>
    </row>
    <row r="14" spans="1:15" x14ac:dyDescent="0.2">
      <c r="B14">
        <f>B26/SUM($B26:$M26)</f>
        <v>0.2790914945077505</v>
      </c>
      <c r="C14">
        <f t="shared" ref="C14:M14" si="26">C26/SUM($B26:$M26)</f>
        <v>6.3367495064464666E-2</v>
      </c>
      <c r="D14">
        <f t="shared" si="26"/>
        <v>6.6913329625833629E-2</v>
      </c>
      <c r="E14">
        <f t="shared" si="26"/>
        <v>0.1674548967046503</v>
      </c>
      <c r="F14">
        <f t="shared" si="26"/>
        <v>0.19733448475132223</v>
      </c>
      <c r="G14">
        <f t="shared" si="26"/>
        <v>2.2876352008832008E-5</v>
      </c>
      <c r="H14">
        <f t="shared" si="26"/>
        <v>2.2876352008832008E-5</v>
      </c>
      <c r="I14">
        <f t="shared" si="26"/>
        <v>0.103629874600009</v>
      </c>
      <c r="J14">
        <f t="shared" si="26"/>
        <v>2.7451622410598411E-2</v>
      </c>
      <c r="K14">
        <f t="shared" si="26"/>
        <v>2.7451622410598411E-2</v>
      </c>
      <c r="L14">
        <f t="shared" si="26"/>
        <v>1.35E-2</v>
      </c>
      <c r="M14">
        <f t="shared" si="26"/>
        <v>5.3759427220755218E-2</v>
      </c>
    </row>
    <row r="15" spans="1:15" x14ac:dyDescent="0.2">
      <c r="A15" t="s">
        <v>13</v>
      </c>
      <c r="B15" s="9">
        <v>0</v>
      </c>
      <c r="C15" s="9"/>
      <c r="D15" s="9"/>
      <c r="E15" s="9"/>
      <c r="F15" s="9"/>
      <c r="G15" s="9"/>
      <c r="H15" s="9"/>
      <c r="I15" s="9"/>
      <c r="J15" s="9"/>
      <c r="K15" s="9"/>
      <c r="L15" s="9">
        <f>$L$26*L3</f>
        <v>47.305063978688054</v>
      </c>
      <c r="M15" s="22"/>
    </row>
    <row r="16" spans="1:15" x14ac:dyDescent="0.2">
      <c r="A16" t="s">
        <v>39</v>
      </c>
      <c r="B16" s="22">
        <v>550</v>
      </c>
      <c r="C16" s="22"/>
      <c r="D16" s="22"/>
      <c r="E16" s="22">
        <v>180</v>
      </c>
      <c r="F16" s="22">
        <f>F$22*'use-2005'!F4/'use-2005'!F$9</f>
        <v>181.48820326678768</v>
      </c>
      <c r="G16" s="22">
        <v>0</v>
      </c>
      <c r="H16" s="9"/>
      <c r="I16" s="22">
        <v>420</v>
      </c>
      <c r="J16" s="22"/>
      <c r="K16" s="22"/>
      <c r="L16" s="9">
        <f t="shared" ref="L16:L25" si="27">$L$26*L4</f>
        <v>0</v>
      </c>
      <c r="M16" s="22">
        <v>100</v>
      </c>
    </row>
    <row r="17" spans="1:15" x14ac:dyDescent="0.2">
      <c r="A17" t="s">
        <v>15</v>
      </c>
      <c r="B17" s="22">
        <v>0</v>
      </c>
      <c r="C17" s="22"/>
      <c r="D17" s="22"/>
      <c r="E17" s="22"/>
      <c r="F17" s="22"/>
      <c r="G17" s="22"/>
      <c r="H17" s="9"/>
      <c r="I17" s="22"/>
      <c r="J17" s="22"/>
      <c r="K17" s="22"/>
      <c r="L17" s="9">
        <f t="shared" si="27"/>
        <v>0</v>
      </c>
      <c r="M17" s="22"/>
    </row>
    <row r="18" spans="1:15" x14ac:dyDescent="0.2">
      <c r="A18" t="s">
        <v>16</v>
      </c>
      <c r="B18" s="22">
        <v>0</v>
      </c>
      <c r="C18" s="22"/>
      <c r="D18" s="22"/>
      <c r="E18" s="22"/>
      <c r="F18" s="22"/>
      <c r="G18" s="22"/>
      <c r="H18" s="9"/>
      <c r="I18" s="22"/>
      <c r="J18" s="22"/>
      <c r="K18" s="22"/>
      <c r="L18" s="9">
        <f t="shared" si="27"/>
        <v>0</v>
      </c>
      <c r="M18" s="22"/>
    </row>
    <row r="19" spans="1:15" x14ac:dyDescent="0.2">
      <c r="A19" t="s">
        <v>17</v>
      </c>
      <c r="B19" s="22">
        <v>5420</v>
      </c>
      <c r="C19" s="22">
        <v>670</v>
      </c>
      <c r="D19" s="22">
        <v>1190</v>
      </c>
      <c r="E19" s="22">
        <v>3270</v>
      </c>
      <c r="F19" s="22">
        <f>F$22*'use-2005'!F6/'use-2005'!F$9</f>
        <v>2592.6886180969664</v>
      </c>
      <c r="G19" s="22"/>
      <c r="H19" s="9"/>
      <c r="I19" s="22">
        <v>180</v>
      </c>
      <c r="J19" s="22"/>
      <c r="K19" s="22"/>
      <c r="L19" s="9">
        <f t="shared" si="27"/>
        <v>133.2566179820991</v>
      </c>
      <c r="M19" s="22">
        <v>300</v>
      </c>
    </row>
    <row r="20" spans="1:15" x14ac:dyDescent="0.2">
      <c r="A20" t="s">
        <v>18</v>
      </c>
      <c r="B20" s="22">
        <v>700</v>
      </c>
      <c r="C20" s="22"/>
      <c r="D20" s="22">
        <v>5</v>
      </c>
      <c r="E20" s="22">
        <v>510</v>
      </c>
      <c r="F20" s="22">
        <f>F$22*'use-2005'!F7/'use-2005'!F$9</f>
        <v>751.87969924812035</v>
      </c>
      <c r="G20" s="22"/>
      <c r="H20" s="9">
        <v>0</v>
      </c>
      <c r="I20" s="22"/>
      <c r="J20" s="22">
        <v>270</v>
      </c>
      <c r="K20" s="22">
        <v>270</v>
      </c>
      <c r="L20" s="9">
        <f t="shared" si="27"/>
        <v>77.965993271577815</v>
      </c>
      <c r="M20" s="22">
        <v>100</v>
      </c>
    </row>
    <row r="21" spans="1:15" x14ac:dyDescent="0.2">
      <c r="A21" t="s">
        <v>19</v>
      </c>
      <c r="B21" s="22">
        <v>0</v>
      </c>
      <c r="C21" s="22">
        <v>270</v>
      </c>
      <c r="D21" s="22">
        <v>170</v>
      </c>
      <c r="E21" s="22">
        <v>1050</v>
      </c>
      <c r="F21" s="22">
        <v>0</v>
      </c>
      <c r="G21" s="22">
        <v>0</v>
      </c>
      <c r="H21" s="9">
        <v>0</v>
      </c>
      <c r="I21" s="22">
        <v>130</v>
      </c>
      <c r="J21" s="22">
        <v>0</v>
      </c>
      <c r="K21" s="22">
        <v>0</v>
      </c>
      <c r="L21" s="9">
        <f t="shared" si="27"/>
        <v>0</v>
      </c>
      <c r="M21" s="22">
        <v>750</v>
      </c>
    </row>
    <row r="22" spans="1:15" x14ac:dyDescent="0.2">
      <c r="A22" t="s">
        <v>20</v>
      </c>
      <c r="B22" s="22">
        <v>2890</v>
      </c>
      <c r="C22" s="22">
        <v>1600</v>
      </c>
      <c r="D22" s="22">
        <v>1560</v>
      </c>
      <c r="E22" s="22">
        <v>1080</v>
      </c>
      <c r="F22" s="22">
        <v>3000</v>
      </c>
      <c r="G22" s="22"/>
      <c r="H22" s="9"/>
      <c r="I22" s="22">
        <v>3770</v>
      </c>
      <c r="J22" s="22"/>
      <c r="K22" s="22"/>
      <c r="L22" s="9">
        <f t="shared" si="27"/>
        <v>24.267303682637515</v>
      </c>
      <c r="M22" s="22">
        <v>810</v>
      </c>
    </row>
    <row r="23" spans="1:15" x14ac:dyDescent="0.2">
      <c r="A23" t="s">
        <v>21</v>
      </c>
      <c r="B23" s="22">
        <v>520</v>
      </c>
      <c r="C23" s="22">
        <v>230</v>
      </c>
      <c r="D23" s="22"/>
      <c r="E23" s="22">
        <v>150</v>
      </c>
      <c r="F23" s="22">
        <f>F$22*'use-2005'!F10/'use-2005'!F$9</f>
        <v>25.926886180969667</v>
      </c>
      <c r="G23" s="22">
        <v>1</v>
      </c>
      <c r="H23" s="9">
        <v>1</v>
      </c>
      <c r="I23" s="22">
        <v>30</v>
      </c>
      <c r="J23" s="22">
        <v>30</v>
      </c>
      <c r="K23" s="22">
        <v>30</v>
      </c>
      <c r="L23" s="9">
        <f t="shared" si="27"/>
        <v>186.34700715872796</v>
      </c>
      <c r="M23" s="22"/>
    </row>
    <row r="24" spans="1:15" x14ac:dyDescent="0.2">
      <c r="A24" t="s">
        <v>22</v>
      </c>
      <c r="B24" s="22">
        <v>1970</v>
      </c>
      <c r="C24" s="22"/>
      <c r="D24" s="22"/>
      <c r="E24" s="22">
        <v>1040</v>
      </c>
      <c r="F24" s="22">
        <f>F$22*'use-2005'!F11/'use-2005'!F$9</f>
        <v>1996.3702359346644</v>
      </c>
      <c r="G24" s="22"/>
      <c r="H24" s="9">
        <v>0</v>
      </c>
      <c r="I24" s="22"/>
      <c r="J24" s="22">
        <v>870</v>
      </c>
      <c r="K24" s="22">
        <v>870</v>
      </c>
      <c r="L24" s="9">
        <f t="shared" si="27"/>
        <v>120.9870692401576</v>
      </c>
      <c r="M24" s="22">
        <v>290</v>
      </c>
    </row>
    <row r="25" spans="1:15" x14ac:dyDescent="0.2">
      <c r="A25" t="s">
        <v>23</v>
      </c>
      <c r="B25" s="22">
        <v>150</v>
      </c>
      <c r="C25" s="22"/>
      <c r="D25" s="22"/>
      <c r="E25" s="22">
        <v>40</v>
      </c>
      <c r="F25" s="22">
        <f>F$22*'use-2005'!F12/'use-2005'!F$9</f>
        <v>77.780658542908995</v>
      </c>
      <c r="G25" s="22"/>
      <c r="H25" s="9">
        <v>0</v>
      </c>
      <c r="I25" s="22"/>
      <c r="J25" s="22">
        <v>30</v>
      </c>
      <c r="K25" s="22">
        <v>30</v>
      </c>
      <c r="L25" s="9">
        <f t="shared" si="27"/>
        <v>0</v>
      </c>
      <c r="M25" s="22"/>
    </row>
    <row r="26" spans="1:15" x14ac:dyDescent="0.2">
      <c r="B26" s="9">
        <f>SUM(B15:B25)</f>
        <v>12200</v>
      </c>
      <c r="C26" s="9">
        <f t="shared" ref="C26:M26" si="28">SUM(C15:C25)</f>
        <v>2770</v>
      </c>
      <c r="D26" s="9">
        <f t="shared" si="28"/>
        <v>2925</v>
      </c>
      <c r="E26" s="9">
        <f t="shared" si="28"/>
        <v>7320</v>
      </c>
      <c r="F26" s="9">
        <f t="shared" si="28"/>
        <v>8626.1343012704183</v>
      </c>
      <c r="G26" s="9">
        <f t="shared" si="28"/>
        <v>1</v>
      </c>
      <c r="H26" s="9">
        <f t="shared" si="28"/>
        <v>1</v>
      </c>
      <c r="I26" s="9">
        <f t="shared" si="28"/>
        <v>4530</v>
      </c>
      <c r="J26" s="9">
        <f t="shared" si="28"/>
        <v>1200</v>
      </c>
      <c r="K26" s="9">
        <f t="shared" si="28"/>
        <v>1200</v>
      </c>
      <c r="L26" s="9">
        <f>(SUM(B26:K26)+M26)/(1-0.0135)*0.0135</f>
        <v>590.1290553138881</v>
      </c>
      <c r="M26" s="9">
        <f t="shared" si="28"/>
        <v>2350</v>
      </c>
      <c r="O26" s="9">
        <f>SUM(B26:M26)</f>
        <v>43713.263356584306</v>
      </c>
    </row>
    <row r="28" spans="1:15" x14ac:dyDescent="0.2">
      <c r="A28" t="s">
        <v>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F7899-EE03-D846-ABF5-A39453D1D50B}">
  <dimension ref="A1:O13"/>
  <sheetViews>
    <sheetView workbookViewId="0">
      <selection sqref="A1:M13"/>
    </sheetView>
  </sheetViews>
  <sheetFormatPr baseColWidth="10" defaultRowHeight="16" x14ac:dyDescent="0.2"/>
  <sheetData>
    <row r="1" spans="1:15" ht="221" x14ac:dyDescent="0.2">
      <c r="A1" s="1" t="s">
        <v>41</v>
      </c>
      <c r="B1" s="1" t="s">
        <v>40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24</v>
      </c>
    </row>
    <row r="2" spans="1:15" x14ac:dyDescent="0.2">
      <c r="A2" t="s">
        <v>12</v>
      </c>
      <c r="B2" s="7">
        <f>'main-FTOC2010'!$B$14</f>
        <v>0.2790914945077505</v>
      </c>
      <c r="C2" s="7">
        <v>6.1372001571507871E-2</v>
      </c>
      <c r="D2" s="7">
        <v>6.6335913463321017E-2</v>
      </c>
      <c r="E2" s="7">
        <v>0.16471162186470864</v>
      </c>
      <c r="F2" s="7">
        <v>0.16083547976683613</v>
      </c>
      <c r="G2" s="7">
        <v>0</v>
      </c>
      <c r="H2" s="7">
        <v>2.6850250687534695E-2</v>
      </c>
      <c r="I2" s="7">
        <v>0.10085766434729419</v>
      </c>
      <c r="J2" s="7">
        <v>2.6850250687534695E-2</v>
      </c>
      <c r="K2" s="7">
        <v>2.6850250687534695E-2</v>
      </c>
      <c r="L2" s="7">
        <v>4.9000000000000002E-2</v>
      </c>
      <c r="M2" s="7">
        <v>5.6859354397132293E-2</v>
      </c>
      <c r="O2" s="7"/>
    </row>
    <row r="3" spans="1:15" x14ac:dyDescent="0.2">
      <c r="A3" t="s">
        <v>13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6">
        <v>1.8639328984156565E-2</v>
      </c>
      <c r="M3" s="7">
        <v>0</v>
      </c>
    </row>
    <row r="4" spans="1:15" x14ac:dyDescent="0.2">
      <c r="A4" t="s">
        <v>14</v>
      </c>
      <c r="B4" s="7">
        <v>3.4782608695652174E-2</v>
      </c>
      <c r="C4" s="7">
        <v>0</v>
      </c>
      <c r="D4" s="7">
        <v>0</v>
      </c>
      <c r="E4" s="7">
        <v>2.0547945205479451E-2</v>
      </c>
      <c r="F4" s="7">
        <v>1.9813189923577702E-2</v>
      </c>
      <c r="G4" s="7">
        <v>0</v>
      </c>
      <c r="H4" s="7">
        <v>0</v>
      </c>
      <c r="I4" s="7">
        <v>8.9485458612975396E-2</v>
      </c>
      <c r="J4" s="7">
        <v>0</v>
      </c>
      <c r="K4" s="7">
        <v>0</v>
      </c>
      <c r="L4" s="6">
        <v>0</v>
      </c>
      <c r="M4" s="7">
        <v>3.968253968253968E-2</v>
      </c>
    </row>
    <row r="5" spans="1:15" x14ac:dyDescent="0.2">
      <c r="A5" t="s">
        <v>15</v>
      </c>
      <c r="B5" s="7">
        <v>1E-3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6">
        <v>0</v>
      </c>
      <c r="M5" s="7">
        <v>0</v>
      </c>
    </row>
    <row r="6" spans="1:15" x14ac:dyDescent="0.2">
      <c r="A6" t="s">
        <v>16</v>
      </c>
      <c r="B6" s="7">
        <v>1E-3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6">
        <v>0</v>
      </c>
      <c r="M6" s="7">
        <v>0</v>
      </c>
    </row>
    <row r="7" spans="1:15" x14ac:dyDescent="0.2">
      <c r="A7" t="s">
        <v>17</v>
      </c>
      <c r="B7" s="7">
        <v>0.46086956521739131</v>
      </c>
      <c r="C7" s="7">
        <v>0.23897058823529413</v>
      </c>
      <c r="D7" s="7">
        <v>0.40816326530612246</v>
      </c>
      <c r="E7" s="7">
        <v>0.4452054794520548</v>
      </c>
      <c r="F7" s="7">
        <v>0.28304557033682431</v>
      </c>
      <c r="G7" s="7">
        <v>0</v>
      </c>
      <c r="H7" s="7">
        <v>0</v>
      </c>
      <c r="I7" s="7">
        <v>3.3557046979865772E-2</v>
      </c>
      <c r="J7" s="7">
        <v>0</v>
      </c>
      <c r="K7" s="7">
        <v>0</v>
      </c>
      <c r="L7" s="6">
        <v>0.41006523765144454</v>
      </c>
      <c r="M7" s="7">
        <v>0.12301587301587301</v>
      </c>
    </row>
    <row r="8" spans="1:15" x14ac:dyDescent="0.2">
      <c r="A8" t="s">
        <v>18</v>
      </c>
      <c r="B8" s="7">
        <v>4.3478260869565216E-2</v>
      </c>
      <c r="C8" s="7">
        <v>0</v>
      </c>
      <c r="D8" s="7">
        <v>3.4013605442176869E-3</v>
      </c>
      <c r="E8" s="7">
        <v>6.8493150684931503E-2</v>
      </c>
      <c r="F8" s="7">
        <v>8.2083215397679057E-2</v>
      </c>
      <c r="G8" s="7">
        <v>0</v>
      </c>
      <c r="H8" s="7">
        <v>0.23529411764705882</v>
      </c>
      <c r="I8" s="7">
        <v>0</v>
      </c>
      <c r="J8" s="7">
        <v>0.23529411764705882</v>
      </c>
      <c r="K8" s="7">
        <v>0.23529411764705882</v>
      </c>
      <c r="L8" s="6">
        <v>8.07704255980118E-2</v>
      </c>
      <c r="M8" s="7">
        <v>4.3650793650793648E-2</v>
      </c>
    </row>
    <row r="9" spans="1:15" x14ac:dyDescent="0.2">
      <c r="A9" t="s">
        <v>19</v>
      </c>
      <c r="B9" s="7">
        <v>0</v>
      </c>
      <c r="C9" s="7">
        <v>9.1911764705882359E-2</v>
      </c>
      <c r="D9" s="7">
        <v>5.4421768707482991E-2</v>
      </c>
      <c r="E9" s="7">
        <v>0.13698630136986301</v>
      </c>
      <c r="F9" s="7">
        <v>0</v>
      </c>
      <c r="G9" s="7">
        <v>0</v>
      </c>
      <c r="H9" s="7">
        <v>0</v>
      </c>
      <c r="I9" s="7">
        <v>2.6845637583892617E-2</v>
      </c>
      <c r="J9" s="7">
        <v>0</v>
      </c>
      <c r="K9" s="7">
        <v>0</v>
      </c>
      <c r="L9" s="6">
        <v>0</v>
      </c>
      <c r="M9" s="7">
        <v>0.35714285714285715</v>
      </c>
    </row>
    <row r="10" spans="1:15" x14ac:dyDescent="0.2">
      <c r="A10" t="s">
        <v>20</v>
      </c>
      <c r="B10" s="7">
        <v>0.24347826086956523</v>
      </c>
      <c r="C10" s="7">
        <v>0.58823529411764708</v>
      </c>
      <c r="D10" s="7">
        <v>0.53401360544217691</v>
      </c>
      <c r="E10" s="7">
        <v>0.15068493150684931</v>
      </c>
      <c r="F10" s="7">
        <v>0.38579111236909147</v>
      </c>
      <c r="G10" s="7">
        <v>0</v>
      </c>
      <c r="H10" s="7">
        <v>0</v>
      </c>
      <c r="I10" s="7">
        <v>0.83892617449664431</v>
      </c>
      <c r="J10" s="7">
        <v>0</v>
      </c>
      <c r="K10" s="7">
        <v>0</v>
      </c>
      <c r="L10" s="6">
        <v>7.7663870767319024E-2</v>
      </c>
      <c r="M10" s="7">
        <v>0.31746031746031744</v>
      </c>
    </row>
    <row r="11" spans="1:15" x14ac:dyDescent="0.2">
      <c r="A11" t="s">
        <v>21</v>
      </c>
      <c r="B11" s="7">
        <v>4.3478260869565216E-2</v>
      </c>
      <c r="C11" s="7">
        <v>8.0882352941176475E-2</v>
      </c>
      <c r="D11" s="7">
        <v>0</v>
      </c>
      <c r="E11" s="7">
        <v>2.0547945205479451E-2</v>
      </c>
      <c r="F11" s="7">
        <v>2.8304557033682425E-3</v>
      </c>
      <c r="G11" s="7">
        <v>0</v>
      </c>
      <c r="H11" s="7">
        <v>1.680672268907563E-2</v>
      </c>
      <c r="I11" s="7">
        <v>1.1185682326621925E-2</v>
      </c>
      <c r="J11" s="7">
        <v>1.680672268907563E-2</v>
      </c>
      <c r="K11" s="7">
        <v>1.680672268907563E-2</v>
      </c>
      <c r="L11" s="6">
        <v>0.10717614165890026</v>
      </c>
      <c r="M11" s="7">
        <v>0</v>
      </c>
    </row>
    <row r="12" spans="1:15" x14ac:dyDescent="0.2">
      <c r="A12" t="s">
        <v>22</v>
      </c>
      <c r="B12" s="7">
        <v>0.17391304347826086</v>
      </c>
      <c r="C12" s="7">
        <v>0</v>
      </c>
      <c r="D12" s="7">
        <v>0</v>
      </c>
      <c r="E12" s="7">
        <v>0.15068493150684931</v>
      </c>
      <c r="F12" s="7">
        <v>0.21794508915935468</v>
      </c>
      <c r="G12" s="7">
        <v>0</v>
      </c>
      <c r="H12" s="7">
        <v>0.73109243697478987</v>
      </c>
      <c r="I12" s="7">
        <v>0</v>
      </c>
      <c r="J12" s="7">
        <v>0.73109243697478987</v>
      </c>
      <c r="K12" s="7">
        <v>0.73109243697478987</v>
      </c>
      <c r="L12" s="6">
        <v>0.30568499534016769</v>
      </c>
      <c r="M12" s="7">
        <v>0.11904761904761904</v>
      </c>
    </row>
    <row r="13" spans="1:15" x14ac:dyDescent="0.2">
      <c r="A13" t="s">
        <v>23</v>
      </c>
      <c r="B13" s="7">
        <v>0</v>
      </c>
      <c r="C13" s="7">
        <v>0</v>
      </c>
      <c r="D13" s="7">
        <v>0</v>
      </c>
      <c r="E13" s="7">
        <v>6.8493150684931503E-3</v>
      </c>
      <c r="F13" s="7">
        <v>8.4913671101047288E-3</v>
      </c>
      <c r="G13" s="7">
        <v>0</v>
      </c>
      <c r="H13" s="7">
        <v>1.680672268907563E-2</v>
      </c>
      <c r="I13" s="7">
        <v>0</v>
      </c>
      <c r="J13" s="7">
        <v>1.680672268907563E-2</v>
      </c>
      <c r="K13" s="7">
        <v>1.680672268907563E-2</v>
      </c>
      <c r="L13" s="6">
        <v>0</v>
      </c>
      <c r="M13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main-FTOC2002</vt:lpstr>
      <vt:lpstr>total-2001</vt:lpstr>
      <vt:lpstr>use-2001</vt:lpstr>
      <vt:lpstr>main-FTOC2005</vt:lpstr>
      <vt:lpstr>total-2005</vt:lpstr>
      <vt:lpstr>seg corrected</vt:lpstr>
      <vt:lpstr>use-2005</vt:lpstr>
      <vt:lpstr>main-FTOC2010</vt:lpstr>
      <vt:lpstr>total-2008</vt:lpstr>
      <vt:lpstr>use-2008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JSD</dc:creator>
  <cp:lastModifiedBy>JSD</cp:lastModifiedBy>
  <dcterms:created xsi:type="dcterms:W3CDTF">2024-05-15T18:17:35Z</dcterms:created>
  <dcterms:modified xsi:type="dcterms:W3CDTF">2025-08-07T19:39:57Z</dcterms:modified>
</cp:coreProperties>
</file>